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2445" windowWidth="15480" windowHeight="5685" activeTab="1"/>
  </bookViews>
  <sheets>
    <sheet name="0503117 (ДетКБК)" sheetId="1" r:id="rId1"/>
    <sheet name="0503117 (ДетКБК.КОСГУ)" sheetId="2" r:id="rId2"/>
  </sheets>
  <calcPr calcId="145621" fullPrecision="0"/>
</workbook>
</file>

<file path=xl/calcChain.xml><?xml version="1.0" encoding="utf-8"?>
<calcChain xmlns="http://schemas.openxmlformats.org/spreadsheetml/2006/main">
  <c r="M32" i="2" l="1"/>
  <c r="K32" i="2"/>
  <c r="M31" i="2"/>
  <c r="K31" i="2"/>
  <c r="M30" i="2"/>
  <c r="K30" i="2"/>
  <c r="M29" i="2"/>
  <c r="K29" i="2"/>
  <c r="M28" i="2"/>
  <c r="K28" i="2"/>
  <c r="M27" i="2"/>
  <c r="K27" i="2"/>
  <c r="M26" i="2"/>
  <c r="K26" i="2"/>
  <c r="M25" i="2"/>
  <c r="K25" i="2"/>
  <c r="M24" i="2"/>
  <c r="K24" i="2"/>
  <c r="M23" i="2"/>
  <c r="K23" i="2"/>
  <c r="M22" i="2"/>
  <c r="K22" i="2"/>
  <c r="M21" i="2"/>
  <c r="K21" i="2"/>
  <c r="M20" i="2"/>
  <c r="K20" i="2"/>
  <c r="M19" i="2"/>
  <c r="K19" i="2"/>
  <c r="M18" i="2"/>
  <c r="K18" i="2"/>
  <c r="M77" i="2"/>
  <c r="K77" i="2"/>
  <c r="M76" i="2"/>
  <c r="K76" i="2"/>
  <c r="M75" i="2"/>
  <c r="K75" i="2"/>
  <c r="M74" i="2"/>
  <c r="K74" i="2"/>
  <c r="M73" i="2"/>
  <c r="K73" i="2"/>
  <c r="M72" i="2"/>
  <c r="K72" i="2"/>
  <c r="M71" i="2"/>
  <c r="K71" i="2"/>
  <c r="M70" i="2"/>
  <c r="K70" i="2"/>
  <c r="M69" i="2"/>
  <c r="K69" i="2"/>
  <c r="M68" i="2"/>
  <c r="K68" i="2"/>
  <c r="M67" i="2"/>
  <c r="K67" i="2"/>
  <c r="M66" i="2"/>
  <c r="K66" i="2"/>
  <c r="M65" i="2"/>
  <c r="K65" i="2"/>
  <c r="M64" i="2"/>
  <c r="K64" i="2"/>
  <c r="M63" i="2"/>
  <c r="K63" i="2"/>
  <c r="M62" i="2"/>
  <c r="K62" i="2"/>
  <c r="M61" i="2"/>
  <c r="K61" i="2"/>
  <c r="M60" i="2"/>
  <c r="K60" i="2"/>
  <c r="M59" i="2"/>
  <c r="K59" i="2"/>
  <c r="M58" i="2"/>
  <c r="K58" i="2"/>
  <c r="M57" i="2"/>
  <c r="K57" i="2"/>
  <c r="M56" i="2"/>
  <c r="K56" i="2"/>
  <c r="M55" i="2"/>
  <c r="K55" i="2"/>
  <c r="M54" i="2"/>
  <c r="K54" i="2"/>
  <c r="M53" i="2"/>
  <c r="K53" i="2"/>
  <c r="M52" i="2"/>
  <c r="K52" i="2"/>
  <c r="M51" i="2"/>
  <c r="K51" i="2"/>
  <c r="M50" i="2"/>
  <c r="K50" i="2"/>
  <c r="M49" i="2"/>
  <c r="K49" i="2"/>
  <c r="M48" i="2"/>
  <c r="K48" i="2"/>
  <c r="M47" i="2"/>
  <c r="K47" i="2"/>
  <c r="M46" i="2"/>
  <c r="K46" i="2"/>
  <c r="M45" i="2"/>
  <c r="K45" i="2"/>
  <c r="M44" i="2"/>
  <c r="K44" i="2"/>
  <c r="M43" i="2"/>
  <c r="K43" i="2"/>
  <c r="M101" i="2"/>
  <c r="M102" i="2"/>
  <c r="J80" i="2"/>
  <c r="I88" i="2"/>
  <c r="I80" i="2" s="1"/>
  <c r="J88" i="2"/>
  <c r="K92" i="2"/>
  <c r="M92" i="2"/>
  <c r="K96" i="2"/>
  <c r="M96" i="2"/>
  <c r="K98" i="2"/>
  <c r="K88" i="2" s="1"/>
  <c r="K99" i="2"/>
  <c r="K100" i="2"/>
  <c r="M32" i="1" l="1"/>
  <c r="K32" i="1"/>
  <c r="M31" i="1"/>
  <c r="K31" i="1"/>
  <c r="M30" i="1"/>
  <c r="K30" i="1"/>
  <c r="M29" i="1"/>
  <c r="K29" i="1"/>
  <c r="M28" i="1"/>
  <c r="K28" i="1"/>
  <c r="M27" i="1"/>
  <c r="K27" i="1"/>
  <c r="M26" i="1"/>
  <c r="K26" i="1"/>
  <c r="M25" i="1"/>
  <c r="K25" i="1"/>
  <c r="M24" i="1"/>
  <c r="K24" i="1"/>
  <c r="M23" i="1"/>
  <c r="K23" i="1"/>
  <c r="M22" i="1"/>
  <c r="K22" i="1"/>
  <c r="M21" i="1"/>
  <c r="K21" i="1"/>
  <c r="M20" i="1"/>
  <c r="K20" i="1"/>
  <c r="M19" i="1"/>
  <c r="K19" i="1"/>
  <c r="M18" i="1"/>
  <c r="K18" i="1"/>
  <c r="M77" i="1"/>
  <c r="K77" i="1"/>
  <c r="M76" i="1"/>
  <c r="K76" i="1"/>
  <c r="M75" i="1"/>
  <c r="K75" i="1"/>
  <c r="M74" i="1"/>
  <c r="K74" i="1"/>
  <c r="M73" i="1"/>
  <c r="K73" i="1"/>
  <c r="M72" i="1"/>
  <c r="K72" i="1"/>
  <c r="M71" i="1"/>
  <c r="K71" i="1"/>
  <c r="M70" i="1"/>
  <c r="K70" i="1"/>
  <c r="M69" i="1"/>
  <c r="K69" i="1"/>
  <c r="M68" i="1"/>
  <c r="K68" i="1"/>
  <c r="M67" i="1"/>
  <c r="K67" i="1"/>
  <c r="M66" i="1"/>
  <c r="K66" i="1"/>
  <c r="M65" i="1"/>
  <c r="K65" i="1"/>
  <c r="M64" i="1"/>
  <c r="K64" i="1"/>
  <c r="M63" i="1"/>
  <c r="K63" i="1"/>
  <c r="M62" i="1"/>
  <c r="K62" i="1"/>
  <c r="M61" i="1"/>
  <c r="K61" i="1"/>
  <c r="M60" i="1"/>
  <c r="K60" i="1"/>
  <c r="M59" i="1"/>
  <c r="K59" i="1"/>
  <c r="M58" i="1"/>
  <c r="K58" i="1"/>
  <c r="M57" i="1"/>
  <c r="K57" i="1"/>
  <c r="M56" i="1"/>
  <c r="K56" i="1"/>
  <c r="M55" i="1"/>
  <c r="K55" i="1"/>
  <c r="M54" i="1"/>
  <c r="K54" i="1"/>
  <c r="M53" i="1"/>
  <c r="K53" i="1"/>
  <c r="M52" i="1"/>
  <c r="K52" i="1"/>
  <c r="M51" i="1"/>
  <c r="K51" i="1"/>
  <c r="M50" i="1"/>
  <c r="K50" i="1"/>
  <c r="M49" i="1"/>
  <c r="K49" i="1"/>
  <c r="M48" i="1"/>
  <c r="K48" i="1"/>
  <c r="M47" i="1"/>
  <c r="K47" i="1"/>
  <c r="M46" i="1"/>
  <c r="K46" i="1"/>
  <c r="M45" i="1"/>
  <c r="K45" i="1"/>
  <c r="M44" i="1"/>
  <c r="K44" i="1"/>
  <c r="M43" i="1"/>
  <c r="K43" i="1"/>
  <c r="M101" i="1"/>
  <c r="M102" i="1"/>
  <c r="J80" i="1" l="1"/>
  <c r="I88" i="1"/>
  <c r="I80" i="1" s="1"/>
  <c r="J88" i="1"/>
  <c r="K92" i="1"/>
  <c r="M92" i="1"/>
  <c r="K96" i="1"/>
  <c r="M96" i="1"/>
  <c r="K98" i="1"/>
  <c r="K88" i="1"/>
  <c r="K99" i="1"/>
  <c r="K100" i="1"/>
</calcChain>
</file>

<file path=xl/sharedStrings.xml><?xml version="1.0" encoding="utf-8"?>
<sst xmlns="http://schemas.openxmlformats.org/spreadsheetml/2006/main" count="760" uniqueCount="156">
  <si>
    <t>383</t>
  </si>
  <si>
    <t xml:space="preserve">Единица измерения:  руб </t>
  </si>
  <si>
    <t>4</t>
  </si>
  <si>
    <t>КОДЫ</t>
  </si>
  <si>
    <t>в том числе:</t>
  </si>
  <si>
    <t>Расходы бюджета - всего</t>
  </si>
  <si>
    <t>010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</si>
  <si>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</si>
  <si>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</si>
  <si>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</si>
  <si>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</si>
  <si>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</si>
  <si>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</si>
  <si>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</si>
  <si>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>710</t>
  </si>
  <si>
    <t>720</t>
  </si>
  <si>
    <t>Изменение остатков средств</t>
  </si>
  <si>
    <t>х</t>
  </si>
  <si>
    <t>Результат исполнения бюджета (дефицит / профицит)</t>
  </si>
  <si>
    <t>0503117</t>
  </si>
  <si>
    <t xml:space="preserve">              Форма 0503117  с.2</t>
  </si>
  <si>
    <t xml:space="preserve">          по ОКПО</t>
  </si>
  <si>
    <t xml:space="preserve">             Дата</t>
  </si>
  <si>
    <t>Исполнено</t>
  </si>
  <si>
    <t xml:space="preserve"> 2. Расходы бюджета</t>
  </si>
  <si>
    <t>5</t>
  </si>
  <si>
    <t>6</t>
  </si>
  <si>
    <t xml:space="preserve">                        Форма 0503117  с.3</t>
  </si>
  <si>
    <t>Доходы бюджета - всего</t>
  </si>
  <si>
    <t>1. Доходы бюджета</t>
  </si>
  <si>
    <t xml:space="preserve">    Глава по БК</t>
  </si>
  <si>
    <t>"________"    ________________________  20  ___  г.</t>
  </si>
  <si>
    <t xml:space="preserve">              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</si>
  <si>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</si>
  <si>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</si>
  <si>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</si>
  <si>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ОТЧЕТ ОБ ИСПОЛНЕНИИ БЮДЖЕТА</t>
  </si>
  <si>
    <t>Наименование финансового органа</t>
  </si>
  <si>
    <t>Наименование публично-правового образования</t>
  </si>
  <si>
    <t>Наименование показателя</t>
  </si>
  <si>
    <t>Код
стро-
ки</t>
  </si>
  <si>
    <t>Код дохода по бюджетной классификации</t>
  </si>
  <si>
    <t>Утвержденные бюджетные назначения</t>
  </si>
  <si>
    <t>Неисполненные назначения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</si>
  <si>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</si>
  <si>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</si>
  <si>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 xml:space="preserve">                                            (подпись)</t>
  </si>
  <si>
    <t>(расшифровка подписи)</t>
  </si>
  <si>
    <t>Руководитель          ____________________</t>
  </si>
  <si>
    <t xml:space="preserve">Главный бухгалтер ____________________ </t>
  </si>
  <si>
    <t>Руководитель финансово-
экономической службы</t>
  </si>
  <si>
    <t>(подпись)</t>
  </si>
  <si>
    <t xml:space="preserve">на  </t>
  </si>
  <si>
    <t>00001000000000000000</t>
  </si>
  <si>
    <t>Изменение остатков средств на счетах по учету средств бюджета</t>
  </si>
  <si>
    <t>00001050000000000000</t>
  </si>
  <si>
    <t>00001060000000000000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</si>
  <si>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</si>
  <si>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 xml:space="preserve">        по ОКТМО</t>
  </si>
  <si>
    <t>Периодичность:  месячная, квартальная, годовая</t>
  </si>
  <si>
    <t>04114864</t>
  </si>
  <si>
    <t>Администрация Лозовского сельского поселения Свод</t>
  </si>
  <si>
    <t>01 июня 2024 г.</t>
  </si>
  <si>
    <t>905</t>
  </si>
  <si>
    <t>3</t>
  </si>
  <si>
    <t>01.06.2024</t>
  </si>
  <si>
    <t>МЕСЯЦ</t>
  </si>
  <si>
    <t>14650420</t>
  </si>
  <si>
    <t>000</t>
  </si>
  <si>
    <t>Уменьшение прочих остатков денежных средств бюджетов сельских поселений</t>
  </si>
  <si>
    <t>01050201100000610</t>
  </si>
  <si>
    <t>Увеличение прочих остатков денежных средств бюджетов сельских поселений</t>
  </si>
  <si>
    <t>01050201100000510</t>
  </si>
  <si>
    <t>Фонд оплаты труда государственных (муниципальных) органов</t>
  </si>
  <si>
    <t>0104</t>
  </si>
  <si>
    <t>0150100190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</si>
  <si>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</si>
  <si>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</si>
  <si>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</si>
  <si>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</si>
  <si>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</si>
  <si>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</t>
  </si>
  <si>
    <t>244</t>
  </si>
  <si>
    <t>Закупка энергетических ресурсов</t>
  </si>
  <si>
    <t>247</t>
  </si>
  <si>
    <t>851</t>
  </si>
  <si>
    <t>Уплата налога на имущество организаций и земельного налога</t>
  </si>
  <si>
    <t>0150100220</t>
  </si>
  <si>
    <t>111</t>
  </si>
  <si>
    <t>0150100590</t>
  </si>
  <si>
    <t>0113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</si>
  <si>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</si>
  <si>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</si>
  <si>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</si>
  <si>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Уплата прочих налогов, сборов</t>
  </si>
  <si>
    <t>852</t>
  </si>
  <si>
    <t>9990020020</t>
  </si>
  <si>
    <t>0203</t>
  </si>
  <si>
    <t>9990051180</t>
  </si>
  <si>
    <t>0310</t>
  </si>
  <si>
    <t>0160120350</t>
  </si>
  <si>
    <t>0314</t>
  </si>
  <si>
    <t>0160129999</t>
  </si>
  <si>
    <t>0170120380</t>
  </si>
  <si>
    <t>0405</t>
  </si>
  <si>
    <t>9990073880</t>
  </si>
  <si>
    <t>0409</t>
  </si>
  <si>
    <t>0140180570</t>
  </si>
  <si>
    <t>0412</t>
  </si>
  <si>
    <t>0150420470</t>
  </si>
  <si>
    <t>0180129990</t>
  </si>
  <si>
    <t>0503</t>
  </si>
  <si>
    <t>0110129990</t>
  </si>
  <si>
    <t>Иные межбюджетные трансферты</t>
  </si>
  <si>
    <t>0110281340</t>
  </si>
  <si>
    <t>540</t>
  </si>
  <si>
    <t>0110371340</t>
  </si>
  <si>
    <t>01103S1340</t>
  </si>
  <si>
    <t>0705</t>
  </si>
  <si>
    <t>0150521010</t>
  </si>
  <si>
    <t>0801</t>
  </si>
  <si>
    <t>0120181690</t>
  </si>
  <si>
    <t>0120282220</t>
  </si>
  <si>
    <t>0804</t>
  </si>
  <si>
    <t>0120100590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</si>
  <si>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</si>
  <si>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</t>
  </si>
  <si>
    <t>10102010010000110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</si>
  <si>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</si>
  <si>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</si>
  <si>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Единый сельскохозяйственный налог</t>
  </si>
  <si>
    <t>10503010010000110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</si>
  <si>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</si>
  <si>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10601030100000110</t>
  </si>
  <si>
    <t>Земельный налог с организаций, обладающих земельным участком, расположенным в границах сельских поселений</t>
  </si>
  <si>
    <t>10606033100000110</t>
  </si>
  <si>
    <t>Земельный налог с физических лиц, обладающих земельным участком, расположенным в границах сельских поселений</t>
  </si>
  <si>
    <t>10606043100000110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</si>
  <si>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</si>
  <si>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10804020010000110</t>
  </si>
  <si>
    <t>11105025100000120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</si>
  <si>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</si>
  <si>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Доходы от сдачи в аренду имущества, составляющего казну сельских поселений (за исключением земельных участков)</t>
  </si>
  <si>
    <t>11105075100000120</t>
  </si>
  <si>
    <t>Дотации бюджетам сельских поселений на выравнивание бюджетной обеспеченности из бюджетов муниципальных районов</t>
  </si>
  <si>
    <t>20216001100000150</t>
  </si>
  <si>
    <t>Прочие субсидии бюджетам сельских поселений</t>
  </si>
  <si>
    <t>20229999100000150</t>
  </si>
  <si>
    <t>Субвенции бюджетам сельских поселений на выполнение передаваемых полномочий субъектов Российской Федерации</t>
  </si>
  <si>
    <t>20230024100000150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</si>
  <si>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</si>
  <si>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20235118100000150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</si>
  <si>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</si>
  <si>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20240014100000150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</si>
  <si>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</si>
  <si>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21860010100000150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</si>
</sst>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0"/>
      <name val="Arial Cyr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8"/>
      <name val="Arial Cyr"/>
      <charset val="204"/>
    </font>
  </fonts>
  <fills count="21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lightGray"/>
    </fill>
    <fill>
      <patternFill patternType="lightGray">
        <bgColor indexed="42"/>
      </patternFill>
    </fill>
  </fills>
  <borders count="7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</borders>
  <cellStyleXfs count="24">
    <xf numFmtId="0" fontId="0" fillId="0" borderId="0"/>
    <xf numFmtId="0" fontId="5" fillId="7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6" fillId="4" borderId="1" applyNumberFormat="0" applyAlignment="0" applyProtection="0"/>
    <xf numFmtId="0" fontId="7" fillId="11" borderId="2" applyNumberFormat="0" applyAlignment="0" applyProtection="0"/>
    <xf numFmtId="0" fontId="8" fillId="11" borderId="1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12" borderId="7" applyNumberFormat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13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2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</cellStyleXfs>
  <cellXfs count="230">
    <xf numFmtId="0" fontId="0" fillId="0" borderId="0" xfId="0"/>
    <xf numFmtId="4" fontId="2" fillId="0" borderId="10" xfId="0" applyNumberFormat="1" applyFont="1" applyBorder="1" applyAlignment="1" applyProtection="1">
      <alignment horizontal="right"/>
      <protection locked="0"/>
    </xf>
    <xf numFmtId="4" fontId="2" fillId="0" borderId="10" xfId="0" applyNumberFormat="1" applyFont="1" applyBorder="1" applyAlignment="1" applyProtection="1">
      <alignment horizontal="right" wrapText="1"/>
      <protection locked="0"/>
    </xf>
    <xf numFmtId="4" fontId="2" fillId="0" borderId="11" xfId="0" applyNumberFormat="1" applyFont="1" applyBorder="1" applyAlignment="1" applyProtection="1">
      <alignment horizontal="right" wrapText="1"/>
      <protection locked="0"/>
    </xf>
    <xf numFmtId="4" fontId="2" fillId="0" borderId="12" xfId="0" applyNumberFormat="1" applyFont="1" applyBorder="1" applyAlignment="1" applyProtection="1">
      <alignment horizontal="right"/>
      <protection locked="0"/>
    </xf>
    <xf numFmtId="49" fontId="2" fillId="0" borderId="13" xfId="0" applyNumberFormat="1" applyFont="1" applyBorder="1" applyAlignment="1" applyProtection="1">
      <alignment horizontal="center"/>
      <protection locked="0"/>
    </xf>
    <xf numFmtId="49" fontId="2" fillId="0" borderId="14" xfId="0" applyNumberFormat="1" applyFont="1" applyBorder="1" applyAlignment="1" applyProtection="1">
      <alignment horizontal="center" wrapText="1"/>
      <protection locked="0"/>
    </xf>
    <xf numFmtId="49" fontId="2" fillId="0" borderId="15" xfId="0" applyNumberFormat="1" applyFont="1" applyBorder="1" applyAlignment="1" applyProtection="1">
      <alignment horizontal="center" wrapText="1"/>
      <protection locked="0"/>
    </xf>
    <xf numFmtId="49" fontId="2" fillId="0" borderId="16" xfId="0" applyNumberFormat="1" applyFont="1" applyBorder="1" applyAlignment="1" applyProtection="1">
      <alignment horizontal="center" wrapText="1"/>
      <protection locked="0"/>
    </xf>
    <xf numFmtId="0" fontId="3" fillId="0" borderId="17" xfId="0" applyFont="1" applyBorder="1" applyAlignment="1" applyProtection="1">
      <alignment horizontal="left" wrapText="1"/>
      <protection locked="0"/>
    </xf>
    <xf numFmtId="4" fontId="2" fillId="0" borderId="12" xfId="0" applyNumberFormat="1" applyFont="1" applyBorder="1" applyAlignment="1" applyProtection="1">
      <alignment horizontal="right" wrapText="1"/>
      <protection locked="0"/>
    </xf>
    <xf numFmtId="4" fontId="2" fillId="0" borderId="18" xfId="0" applyNumberFormat="1" applyFont="1" applyBorder="1" applyAlignment="1" applyProtection="1">
      <alignment horizontal="right" wrapText="1"/>
      <protection locked="0"/>
    </xf>
    <xf numFmtId="4" fontId="21" fillId="14" borderId="20" xfId="0" applyNumberFormat="1" applyFont="1" applyFill="1" applyBorder="1" applyAlignment="1" applyProtection="1">
      <alignment horizontal="right"/>
    </xf>
    <xf numFmtId="49" fontId="2" fillId="0" borderId="18" xfId="0" applyNumberFormat="1" applyFont="1" applyBorder="1" applyAlignment="1" applyProtection="1">
      <alignment wrapText="1"/>
      <protection locked="0"/>
    </xf>
    <xf numFmtId="49" fontId="2" fillId="0" borderId="18" xfId="0" applyNumberFormat="1" applyFont="1" applyBorder="1" applyAlignment="1" applyProtection="1">
      <alignment horizontal="center" wrapText="1"/>
      <protection locked="0"/>
    </xf>
    <xf numFmtId="49" fontId="2" fillId="0" borderId="18" xfId="0" applyNumberFormat="1" applyFont="1" applyBorder="1" applyAlignment="1" applyProtection="1">
      <protection locked="0"/>
    </xf>
    <xf numFmtId="0" fontId="0" fillId="0" borderId="0" xfId="0" applyProtection="1"/>
    <xf numFmtId="0" fontId="3" fillId="0" borderId="0" xfId="0" applyFont="1" applyProtection="1"/>
    <xf numFmtId="0" fontId="2" fillId="0" borderId="21" xfId="0" applyFont="1" applyBorder="1" applyAlignment="1" applyProtection="1">
      <alignment horizontal="center"/>
    </xf>
    <xf numFmtId="49" fontId="3" fillId="0" borderId="0" xfId="0" applyNumberFormat="1" applyFont="1" applyBorder="1" applyAlignment="1" applyProtection="1">
      <alignment horizontal="center"/>
    </xf>
    <xf numFmtId="49" fontId="3" fillId="0" borderId="0" xfId="0" applyNumberFormat="1" applyFont="1" applyProtection="1"/>
    <xf numFmtId="0" fontId="2" fillId="0" borderId="0" xfId="0" applyFont="1" applyAlignment="1" applyProtection="1">
      <alignment horizontal="centerContinuous"/>
    </xf>
    <xf numFmtId="0" fontId="2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49" fontId="0" fillId="0" borderId="0" xfId="0" applyNumberFormat="1" applyProtection="1"/>
    <xf numFmtId="49" fontId="2" fillId="0" borderId="22" xfId="0" applyNumberFormat="1" applyFont="1" applyBorder="1" applyAlignment="1" applyProtection="1">
      <alignment horizontal="center"/>
    </xf>
    <xf numFmtId="0" fontId="2" fillId="0" borderId="0" xfId="0" applyFont="1" applyAlignment="1" applyProtection="1">
      <alignment horizontal="right"/>
    </xf>
    <xf numFmtId="49" fontId="2" fillId="0" borderId="0" xfId="0" applyNumberFormat="1" applyFont="1" applyBorder="1" applyAlignment="1" applyProtection="1">
      <alignment horizontal="center"/>
    </xf>
    <xf numFmtId="49" fontId="2" fillId="0" borderId="0" xfId="0" applyNumberFormat="1" applyFont="1" applyProtection="1"/>
    <xf numFmtId="49" fontId="2" fillId="0" borderId="0" xfId="0" applyNumberFormat="1" applyFont="1" applyAlignment="1" applyProtection="1">
      <alignment horizontal="right"/>
    </xf>
    <xf numFmtId="49" fontId="2" fillId="0" borderId="23" xfId="0" applyNumberFormat="1" applyFont="1" applyBorder="1" applyAlignment="1" applyProtection="1">
      <alignment horizontal="center"/>
    </xf>
    <xf numFmtId="49" fontId="3" fillId="0" borderId="0" xfId="0" applyNumberFormat="1" applyFont="1" applyAlignment="1" applyProtection="1">
      <alignment horizontal="left" wrapText="1"/>
    </xf>
    <xf numFmtId="0" fontId="2" fillId="0" borderId="0" xfId="0" applyFont="1" applyAlignment="1" applyProtection="1"/>
    <xf numFmtId="49" fontId="2" fillId="0" borderId="24" xfId="0" applyNumberFormat="1" applyFont="1" applyBorder="1" applyAlignment="1" applyProtection="1">
      <alignment horizontal="center"/>
    </xf>
    <xf numFmtId="49" fontId="21" fillId="0" borderId="0" xfId="0" applyNumberFormat="1" applyFont="1" applyBorder="1" applyAlignment="1" applyProtection="1">
      <alignment horizontal="center"/>
    </xf>
    <xf numFmtId="0" fontId="0" fillId="0" borderId="25" xfId="0" applyBorder="1" applyAlignment="1" applyProtection="1">
      <alignment horizontal="left"/>
    </xf>
    <xf numFmtId="0" fontId="0" fillId="0" borderId="25" xfId="0" applyBorder="1" applyAlignment="1" applyProtection="1"/>
    <xf numFmtId="49" fontId="0" fillId="0" borderId="25" xfId="0" applyNumberFormat="1" applyBorder="1" applyProtection="1"/>
    <xf numFmtId="0" fontId="0" fillId="0" borderId="25" xfId="0" applyBorder="1" applyProtection="1"/>
    <xf numFmtId="49" fontId="3" fillId="0" borderId="0" xfId="0" applyNumberFormat="1" applyFont="1" applyBorder="1" applyProtection="1"/>
    <xf numFmtId="49" fontId="3" fillId="0" borderId="0" xfId="0" applyNumberFormat="1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vertical="center"/>
    </xf>
    <xf numFmtId="49" fontId="2" fillId="0" borderId="21" xfId="0" applyNumberFormat="1" applyFont="1" applyBorder="1" applyAlignment="1" applyProtection="1">
      <alignment horizontal="center" vertical="center"/>
    </xf>
    <xf numFmtId="49" fontId="2" fillId="0" borderId="26" xfId="0" applyNumberFormat="1" applyFont="1" applyBorder="1" applyAlignment="1" applyProtection="1">
      <alignment horizontal="center" vertical="center"/>
    </xf>
    <xf numFmtId="49" fontId="3" fillId="0" borderId="0" xfId="0" applyNumberFormat="1" applyFont="1" applyBorder="1" applyAlignment="1" applyProtection="1">
      <alignment horizontal="center" vertical="center"/>
    </xf>
    <xf numFmtId="0" fontId="3" fillId="15" borderId="27" xfId="0" applyFont="1" applyFill="1" applyBorder="1" applyAlignment="1" applyProtection="1">
      <alignment horizontal="left" wrapText="1"/>
    </xf>
    <xf numFmtId="49" fontId="3" fillId="15" borderId="28" xfId="0" applyNumberFormat="1" applyFont="1" applyFill="1" applyBorder="1" applyAlignment="1" applyProtection="1">
      <alignment horizontal="center" wrapText="1"/>
    </xf>
    <xf numFmtId="49" fontId="21" fillId="15" borderId="29" xfId="0" applyNumberFormat="1" applyFont="1" applyFill="1" applyBorder="1" applyAlignment="1" applyProtection="1">
      <alignment wrapText="1"/>
    </xf>
    <xf numFmtId="4" fontId="21" fillId="14" borderId="10" xfId="0" applyNumberFormat="1" applyFont="1" applyFill="1" applyBorder="1" applyAlignment="1" applyProtection="1">
      <alignment horizontal="right"/>
    </xf>
    <xf numFmtId="4" fontId="21" fillId="14" borderId="30" xfId="0" applyNumberFormat="1" applyFont="1" applyFill="1" applyBorder="1" applyAlignment="1" applyProtection="1">
      <alignment horizontal="right"/>
    </xf>
    <xf numFmtId="0" fontId="3" fillId="15" borderId="17" xfId="0" applyFont="1" applyFill="1" applyBorder="1" applyAlignment="1" applyProtection="1">
      <alignment horizontal="left" wrapText="1"/>
    </xf>
    <xf numFmtId="49" fontId="3" fillId="15" borderId="31" xfId="0" applyNumberFormat="1" applyFont="1" applyFill="1" applyBorder="1" applyAlignment="1" applyProtection="1">
      <alignment horizontal="center" wrapText="1"/>
    </xf>
    <xf numFmtId="49" fontId="3" fillId="15" borderId="18" xfId="0" applyNumberFormat="1" applyFont="1" applyFill="1" applyBorder="1" applyAlignment="1" applyProtection="1">
      <alignment wrapText="1"/>
    </xf>
    <xf numFmtId="4" fontId="2" fillId="15" borderId="10" xfId="0" applyNumberFormat="1" applyFont="1" applyFill="1" applyBorder="1" applyAlignment="1" applyProtection="1">
      <alignment horizontal="right"/>
    </xf>
    <xf numFmtId="4" fontId="2" fillId="15" borderId="11" xfId="0" applyNumberFormat="1" applyFont="1" applyFill="1" applyBorder="1" applyAlignment="1" applyProtection="1">
      <alignment horizontal="right"/>
    </xf>
    <xf numFmtId="4" fontId="2" fillId="15" borderId="32" xfId="0" applyNumberFormat="1" applyFont="1" applyFill="1" applyBorder="1" applyAlignment="1" applyProtection="1">
      <alignment horizontal="right"/>
    </xf>
    <xf numFmtId="49" fontId="3" fillId="0" borderId="33" xfId="0" applyNumberFormat="1" applyFont="1" applyBorder="1" applyAlignment="1" applyProtection="1">
      <alignment horizontal="center" wrapText="1"/>
    </xf>
    <xf numFmtId="4" fontId="21" fillId="16" borderId="32" xfId="0" applyNumberFormat="1" applyFont="1" applyFill="1" applyBorder="1" applyAlignment="1" applyProtection="1">
      <alignment horizontal="right" wrapText="1"/>
    </xf>
    <xf numFmtId="49" fontId="3" fillId="16" borderId="0" xfId="0" applyNumberFormat="1" applyFont="1" applyFill="1" applyBorder="1" applyAlignment="1" applyProtection="1">
      <alignment horizontal="right" wrapText="1"/>
    </xf>
    <xf numFmtId="0" fontId="3" fillId="0" borderId="0" xfId="0" applyNumberFormat="1" applyFont="1" applyAlignment="1" applyProtection="1">
      <alignment wrapText="1"/>
    </xf>
    <xf numFmtId="0" fontId="3" fillId="0" borderId="0" xfId="0" applyFont="1" applyAlignment="1" applyProtection="1">
      <alignment wrapText="1"/>
    </xf>
    <xf numFmtId="0" fontId="0" fillId="0" borderId="0" xfId="0" applyAlignment="1" applyProtection="1">
      <alignment wrapText="1"/>
    </xf>
    <xf numFmtId="0" fontId="3" fillId="0" borderId="34" xfId="0" applyFont="1" applyBorder="1" applyAlignment="1" applyProtection="1">
      <alignment horizontal="left" wrapText="1"/>
    </xf>
    <xf numFmtId="49" fontId="3" fillId="0" borderId="35" xfId="0" applyNumberFormat="1" applyFont="1" applyBorder="1" applyAlignment="1" applyProtection="1">
      <alignment horizontal="center" wrapText="1"/>
    </xf>
    <xf numFmtId="49" fontId="2" fillId="0" borderId="36" xfId="0" applyNumberFormat="1" applyFont="1" applyBorder="1" applyAlignment="1" applyProtection="1">
      <alignment horizontal="center"/>
    </xf>
    <xf numFmtId="49" fontId="2" fillId="0" borderId="37" xfId="0" applyNumberFormat="1" applyFont="1" applyBorder="1" applyAlignment="1" applyProtection="1">
      <alignment horizontal="center"/>
    </xf>
    <xf numFmtId="49" fontId="2" fillId="0" borderId="38" xfId="0" applyNumberFormat="1" applyFont="1" applyBorder="1" applyAlignment="1" applyProtection="1">
      <alignment horizontal="center"/>
    </xf>
    <xf numFmtId="4" fontId="2" fillId="0" borderId="39" xfId="0" applyNumberFormat="1" applyFont="1" applyBorder="1" applyAlignment="1" applyProtection="1">
      <alignment horizontal="right"/>
    </xf>
    <xf numFmtId="4" fontId="2" fillId="0" borderId="21" xfId="0" applyNumberFormat="1" applyFont="1" applyBorder="1" applyAlignment="1" applyProtection="1">
      <alignment horizontal="right"/>
    </xf>
    <xf numFmtId="4" fontId="2" fillId="16" borderId="40" xfId="0" applyNumberFormat="1" applyFont="1" applyFill="1" applyBorder="1" applyAlignment="1" applyProtection="1">
      <alignment horizontal="right"/>
    </xf>
    <xf numFmtId="4" fontId="3" fillId="16" borderId="0" xfId="0" applyNumberFormat="1" applyFont="1" applyFill="1" applyBorder="1" applyAlignment="1" applyProtection="1">
      <alignment horizontal="right"/>
    </xf>
    <xf numFmtId="0" fontId="2" fillId="0" borderId="0" xfId="0" applyFont="1" applyBorder="1" applyAlignment="1" applyProtection="1">
      <alignment wrapText="1"/>
    </xf>
    <xf numFmtId="49" fontId="2" fillId="0" borderId="0" xfId="0" applyNumberFormat="1" applyFont="1" applyBorder="1" applyAlignment="1" applyProtection="1">
      <alignment wrapText="1"/>
    </xf>
    <xf numFmtId="49" fontId="2" fillId="0" borderId="0" xfId="0" applyNumberFormat="1" applyFont="1" applyBorder="1" applyProtection="1"/>
    <xf numFmtId="0" fontId="21" fillId="0" borderId="0" xfId="0" applyFont="1" applyBorder="1" applyAlignment="1" applyProtection="1">
      <alignment horizontal="center"/>
    </xf>
    <xf numFmtId="49" fontId="3" fillId="0" borderId="0" xfId="0" applyNumberFormat="1" applyFont="1" applyAlignment="1" applyProtection="1">
      <alignment horizontal="right"/>
    </xf>
    <xf numFmtId="0" fontId="2" fillId="0" borderId="41" xfId="0" applyFont="1" applyBorder="1" applyAlignment="1" applyProtection="1">
      <alignment horizontal="center" vertical="center"/>
    </xf>
    <xf numFmtId="49" fontId="2" fillId="0" borderId="41" xfId="0" applyNumberFormat="1" applyFont="1" applyBorder="1" applyAlignment="1" applyProtection="1">
      <alignment horizontal="center" vertical="center"/>
    </xf>
    <xf numFmtId="49" fontId="2" fillId="0" borderId="42" xfId="0" applyNumberFormat="1" applyFont="1" applyBorder="1" applyAlignment="1" applyProtection="1">
      <alignment horizontal="center" vertical="center"/>
    </xf>
    <xf numFmtId="4" fontId="21" fillId="14" borderId="43" xfId="0" applyNumberFormat="1" applyFont="1" applyFill="1" applyBorder="1" applyAlignment="1" applyProtection="1">
      <alignment horizontal="right"/>
    </xf>
    <xf numFmtId="4" fontId="2" fillId="15" borderId="12" xfId="0" applyNumberFormat="1" applyFont="1" applyFill="1" applyBorder="1" applyAlignment="1" applyProtection="1">
      <alignment horizontal="right"/>
    </xf>
    <xf numFmtId="4" fontId="2" fillId="15" borderId="18" xfId="0" applyNumberFormat="1" applyFont="1" applyFill="1" applyBorder="1" applyAlignment="1" applyProtection="1">
      <alignment horizontal="right"/>
    </xf>
    <xf numFmtId="4" fontId="2" fillId="15" borderId="20" xfId="0" applyNumberFormat="1" applyFont="1" applyFill="1" applyBorder="1" applyAlignment="1" applyProtection="1">
      <alignment horizontal="right"/>
    </xf>
    <xf numFmtId="49" fontId="3" fillId="0" borderId="31" xfId="0" applyNumberFormat="1" applyFont="1" applyBorder="1" applyAlignment="1" applyProtection="1">
      <alignment horizontal="center" wrapText="1"/>
    </xf>
    <xf numFmtId="4" fontId="21" fillId="16" borderId="20" xfId="0" applyNumberFormat="1" applyFont="1" applyFill="1" applyBorder="1" applyAlignment="1" applyProtection="1">
      <alignment horizontal="right" wrapText="1"/>
    </xf>
    <xf numFmtId="49" fontId="3" fillId="16" borderId="0" xfId="0" applyNumberFormat="1" applyFont="1" applyFill="1" applyBorder="1" applyAlignment="1" applyProtection="1">
      <alignment horizontal="right"/>
    </xf>
    <xf numFmtId="0" fontId="3" fillId="0" borderId="44" xfId="0" applyFont="1" applyBorder="1" applyAlignment="1" applyProtection="1">
      <alignment horizontal="left" wrapText="1"/>
    </xf>
    <xf numFmtId="0" fontId="3" fillId="0" borderId="35" xfId="0" applyFont="1" applyBorder="1" applyAlignment="1" applyProtection="1">
      <alignment horizontal="left" wrapText="1"/>
    </xf>
    <xf numFmtId="0" fontId="3" fillId="0" borderId="0" xfId="0" applyFont="1" applyBorder="1" applyAlignment="1" applyProtection="1">
      <alignment horizontal="left" wrapText="1"/>
    </xf>
    <xf numFmtId="4" fontId="2" fillId="0" borderId="0" xfId="0" applyNumberFormat="1" applyFont="1" applyBorder="1" applyAlignment="1" applyProtection="1">
      <alignment horizontal="center"/>
    </xf>
    <xf numFmtId="4" fontId="3" fillId="0" borderId="0" xfId="0" applyNumberFormat="1" applyFont="1" applyBorder="1" applyAlignment="1" applyProtection="1">
      <alignment horizontal="center"/>
    </xf>
    <xf numFmtId="0" fontId="3" fillId="15" borderId="45" xfId="0" applyFont="1" applyFill="1" applyBorder="1" applyAlignment="1" applyProtection="1">
      <alignment horizontal="left" wrapText="1"/>
    </xf>
    <xf numFmtId="0" fontId="3" fillId="15" borderId="46" xfId="0" applyFont="1" applyFill="1" applyBorder="1" applyAlignment="1" applyProtection="1">
      <alignment horizontal="center" wrapText="1"/>
    </xf>
    <xf numFmtId="49" fontId="21" fillId="15" borderId="47" xfId="0" applyNumberFormat="1" applyFont="1" applyFill="1" applyBorder="1" applyAlignment="1" applyProtection="1"/>
    <xf numFmtId="4" fontId="21" fillId="17" borderId="48" xfId="0" applyNumberFormat="1" applyFont="1" applyFill="1" applyBorder="1" applyAlignment="1" applyProtection="1">
      <alignment horizontal="right"/>
    </xf>
    <xf numFmtId="49" fontId="21" fillId="15" borderId="49" xfId="0" applyNumberFormat="1" applyFont="1" applyFill="1" applyBorder="1" applyAlignment="1" applyProtection="1">
      <alignment horizontal="center"/>
    </xf>
    <xf numFmtId="49" fontId="3" fillId="0" borderId="0" xfId="0" applyNumberFormat="1" applyFont="1" applyBorder="1" applyAlignment="1" applyProtection="1">
      <alignment horizontal="center" wrapText="1"/>
    </xf>
    <xf numFmtId="49" fontId="0" fillId="0" borderId="25" xfId="0" applyNumberForma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right"/>
    </xf>
    <xf numFmtId="0" fontId="3" fillId="15" borderId="50" xfId="0" applyFont="1" applyFill="1" applyBorder="1" applyAlignment="1" applyProtection="1">
      <alignment horizontal="left" wrapText="1"/>
    </xf>
    <xf numFmtId="4" fontId="21" fillId="17" borderId="43" xfId="0" applyNumberFormat="1" applyFont="1" applyFill="1" applyBorder="1" applyAlignment="1" applyProtection="1">
      <alignment horizontal="right"/>
    </xf>
    <xf numFmtId="4" fontId="21" fillId="17" borderId="30" xfId="0" applyNumberFormat="1" applyFont="1" applyFill="1" applyBorder="1" applyAlignment="1" applyProtection="1">
      <alignment horizontal="right"/>
    </xf>
    <xf numFmtId="0" fontId="3" fillId="15" borderId="19" xfId="0" applyFont="1" applyFill="1" applyBorder="1" applyAlignment="1" applyProtection="1">
      <alignment horizontal="left" wrapText="1"/>
    </xf>
    <xf numFmtId="49" fontId="3" fillId="15" borderId="51" xfId="0" applyNumberFormat="1" applyFont="1" applyFill="1" applyBorder="1" applyAlignment="1" applyProtection="1">
      <alignment horizontal="center" wrapText="1"/>
    </xf>
    <xf numFmtId="49" fontId="3" fillId="15" borderId="41" xfId="0" applyNumberFormat="1" applyFont="1" applyFill="1" applyBorder="1" applyAlignment="1" applyProtection="1">
      <alignment wrapText="1"/>
    </xf>
    <xf numFmtId="4" fontId="2" fillId="15" borderId="52" xfId="0" applyNumberFormat="1" applyFont="1" applyFill="1" applyBorder="1" applyAlignment="1" applyProtection="1">
      <alignment horizontal="center"/>
    </xf>
    <xf numFmtId="4" fontId="2" fillId="15" borderId="53" xfId="0" applyNumberFormat="1" applyFont="1" applyFill="1" applyBorder="1" applyAlignment="1" applyProtection="1">
      <alignment horizontal="center"/>
    </xf>
    <xf numFmtId="4" fontId="2" fillId="15" borderId="54" xfId="0" applyNumberFormat="1" applyFont="1" applyFill="1" applyBorder="1" applyAlignment="1" applyProtection="1">
      <alignment horizontal="center"/>
    </xf>
    <xf numFmtId="49" fontId="3" fillId="15" borderId="33" xfId="0" applyNumberFormat="1" applyFont="1" applyFill="1" applyBorder="1" applyAlignment="1" applyProtection="1">
      <alignment horizontal="center" wrapText="1"/>
    </xf>
    <xf numFmtId="49" fontId="21" fillId="15" borderId="11" xfId="0" applyNumberFormat="1" applyFont="1" applyFill="1" applyBorder="1" applyAlignment="1" applyProtection="1"/>
    <xf numFmtId="4" fontId="21" fillId="14" borderId="32" xfId="0" applyNumberFormat="1" applyFont="1" applyFill="1" applyBorder="1" applyAlignment="1" applyProtection="1">
      <alignment horizontal="right"/>
    </xf>
    <xf numFmtId="49" fontId="2" fillId="15" borderId="18" xfId="0" applyNumberFormat="1" applyFont="1" applyFill="1" applyBorder="1" applyAlignment="1" applyProtection="1"/>
    <xf numFmtId="4" fontId="2" fillId="15" borderId="12" xfId="0" applyNumberFormat="1" applyFont="1" applyFill="1" applyBorder="1" applyAlignment="1" applyProtection="1">
      <alignment horizontal="center"/>
    </xf>
    <xf numFmtId="4" fontId="2" fillId="15" borderId="18" xfId="0" applyNumberFormat="1" applyFont="1" applyFill="1" applyBorder="1" applyAlignment="1" applyProtection="1">
      <alignment horizontal="center"/>
    </xf>
    <xf numFmtId="4" fontId="2" fillId="15" borderId="20" xfId="0" applyNumberFormat="1" applyFont="1" applyFill="1" applyBorder="1" applyAlignment="1" applyProtection="1">
      <alignment horizontal="center"/>
    </xf>
    <xf numFmtId="0" fontId="3" fillId="0" borderId="19" xfId="0" applyFont="1" applyBorder="1" applyAlignment="1" applyProtection="1">
      <alignment horizontal="left" wrapText="1"/>
    </xf>
    <xf numFmtId="49" fontId="3" fillId="0" borderId="31" xfId="0" applyNumberFormat="1" applyFont="1" applyBorder="1" applyAlignment="1" applyProtection="1">
      <alignment horizontal="left" wrapText="1"/>
    </xf>
    <xf numFmtId="49" fontId="2" fillId="0" borderId="10" xfId="0" applyNumberFormat="1" applyFont="1" applyBorder="1" applyAlignment="1" applyProtection="1">
      <alignment horizontal="center"/>
    </xf>
    <xf numFmtId="4" fontId="2" fillId="0" borderId="10" xfId="0" applyNumberFormat="1" applyFont="1" applyBorder="1" applyAlignment="1" applyProtection="1">
      <alignment horizontal="center"/>
    </xf>
    <xf numFmtId="4" fontId="2" fillId="0" borderId="11" xfId="0" applyNumberFormat="1" applyFont="1" applyBorder="1" applyAlignment="1" applyProtection="1">
      <alignment horizontal="center"/>
    </xf>
    <xf numFmtId="4" fontId="2" fillId="16" borderId="32" xfId="0" applyNumberFormat="1" applyFont="1" applyFill="1" applyBorder="1" applyAlignment="1" applyProtection="1">
      <alignment horizontal="center"/>
    </xf>
    <xf numFmtId="4" fontId="3" fillId="16" borderId="0" xfId="0" applyNumberFormat="1" applyFont="1" applyFill="1" applyBorder="1" applyAlignment="1" applyProtection="1">
      <alignment horizontal="center"/>
    </xf>
    <xf numFmtId="49" fontId="21" fillId="14" borderId="18" xfId="0" applyNumberFormat="1" applyFont="1" applyFill="1" applyBorder="1" applyAlignment="1" applyProtection="1"/>
    <xf numFmtId="49" fontId="3" fillId="0" borderId="31" xfId="0" applyNumberFormat="1" applyFont="1" applyFill="1" applyBorder="1" applyAlignment="1" applyProtection="1">
      <alignment horizontal="center" wrapText="1"/>
    </xf>
    <xf numFmtId="0" fontId="21" fillId="15" borderId="32" xfId="0" applyNumberFormat="1" applyFont="1" applyFill="1" applyBorder="1" applyAlignment="1" applyProtection="1">
      <alignment horizontal="center"/>
    </xf>
    <xf numFmtId="0" fontId="3" fillId="16" borderId="0" xfId="0" applyFont="1" applyFill="1" applyProtection="1"/>
    <xf numFmtId="0" fontId="3" fillId="0" borderId="0" xfId="0" applyNumberFormat="1" applyFont="1" applyProtection="1"/>
    <xf numFmtId="49" fontId="21" fillId="15" borderId="20" xfId="0" applyNumberFormat="1" applyFont="1" applyFill="1" applyBorder="1" applyAlignment="1" applyProtection="1">
      <alignment horizontal="center"/>
    </xf>
    <xf numFmtId="49" fontId="3" fillId="16" borderId="0" xfId="0" applyNumberFormat="1" applyFont="1" applyFill="1" applyProtection="1"/>
    <xf numFmtId="49" fontId="2" fillId="0" borderId="55" xfId="0" applyNumberFormat="1" applyFont="1" applyBorder="1" applyAlignment="1" applyProtection="1">
      <alignment horizontal="center"/>
    </xf>
    <xf numFmtId="49" fontId="2" fillId="0" borderId="21" xfId="0" applyNumberFormat="1" applyFont="1" applyBorder="1" applyAlignment="1" applyProtection="1">
      <alignment horizontal="center"/>
    </xf>
    <xf numFmtId="49" fontId="2" fillId="0" borderId="40" xfId="0" applyNumberFormat="1" applyFont="1" applyBorder="1" applyAlignment="1" applyProtection="1">
      <alignment horizontal="center"/>
    </xf>
    <xf numFmtId="0" fontId="3" fillId="18" borderId="0" xfId="0" applyFont="1" applyFill="1" applyProtection="1"/>
    <xf numFmtId="0" fontId="2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center" wrapText="1"/>
    </xf>
    <xf numFmtId="49" fontId="2" fillId="0" borderId="25" xfId="0" applyNumberFormat="1" applyFont="1" applyBorder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49" fontId="0" fillId="0" borderId="0" xfId="0" applyNumberFormat="1" applyBorder="1" applyAlignment="1" applyProtection="1">
      <alignment horizontal="center"/>
    </xf>
    <xf numFmtId="49" fontId="2" fillId="0" borderId="25" xfId="0" applyNumberFormat="1" applyFont="1" applyBorder="1" applyAlignment="1" applyProtection="1">
      <alignment horizontal="center"/>
      <protection locked="0"/>
    </xf>
    <xf numFmtId="49" fontId="2" fillId="0" borderId="56" xfId="0" applyNumberFormat="1" applyFont="1" applyBorder="1" applyAlignment="1" applyProtection="1">
      <alignment horizontal="center"/>
      <protection locked="0"/>
    </xf>
    <xf numFmtId="49" fontId="2" fillId="0" borderId="23" xfId="0" applyNumberFormat="1" applyFont="1" applyBorder="1" applyAlignment="1" applyProtection="1">
      <alignment horizontal="center"/>
      <protection locked="0"/>
    </xf>
    <xf numFmtId="0" fontId="3" fillId="0" borderId="19" xfId="0" applyFont="1" applyFill="1" applyBorder="1" applyAlignment="1" applyProtection="1">
      <alignment horizontal="left" wrapText="1"/>
      <protection locked="0"/>
    </xf>
    <xf numFmtId="14" fontId="2" fillId="0" borderId="23" xfId="0" applyNumberFormat="1" applyFont="1" applyBorder="1" applyAlignment="1" applyProtection="1">
      <alignment horizontal="center"/>
      <protection locked="0"/>
    </xf>
    <xf numFmtId="0" fontId="3" fillId="19" borderId="19" xfId="0" applyFont="1" applyFill="1" applyBorder="1" applyAlignment="1" applyProtection="1">
      <alignment horizontal="left" wrapText="1"/>
      <protection locked="0"/>
    </xf>
    <xf numFmtId="49" fontId="3" fillId="19" borderId="33" xfId="0" applyNumberFormat="1" applyFont="1" applyFill="1" applyBorder="1" applyAlignment="1" applyProtection="1">
      <alignment horizontal="center" wrapText="1"/>
    </xf>
    <xf numFmtId="49" fontId="2" fillId="19" borderId="13" xfId="0" applyNumberFormat="1" applyFont="1" applyFill="1" applyBorder="1" applyAlignment="1" applyProtection="1">
      <alignment horizontal="center" wrapText="1"/>
      <protection locked="0"/>
    </xf>
    <xf numFmtId="49" fontId="2" fillId="19" borderId="18" xfId="0" applyNumberFormat="1" applyFont="1" applyFill="1" applyBorder="1" applyAlignment="1" applyProtection="1">
      <alignment wrapText="1"/>
      <protection locked="0"/>
    </xf>
    <xf numFmtId="4" fontId="2" fillId="19" borderId="10" xfId="0" applyNumberFormat="1" applyFont="1" applyFill="1" applyBorder="1" applyAlignment="1" applyProtection="1">
      <alignment horizontal="right" wrapText="1"/>
      <protection locked="0"/>
    </xf>
    <xf numFmtId="4" fontId="2" fillId="19" borderId="11" xfId="0" applyNumberFormat="1" applyFont="1" applyFill="1" applyBorder="1" applyAlignment="1" applyProtection="1">
      <alignment horizontal="right" wrapText="1"/>
      <protection locked="0"/>
    </xf>
    <xf numFmtId="4" fontId="21" fillId="20" borderId="32" xfId="0" applyNumberFormat="1" applyFont="1" applyFill="1" applyBorder="1" applyAlignment="1" applyProtection="1">
      <alignment horizontal="right" wrapText="1"/>
    </xf>
    <xf numFmtId="4" fontId="3" fillId="20" borderId="0" xfId="0" applyNumberFormat="1" applyFont="1" applyFill="1" applyBorder="1" applyAlignment="1" applyProtection="1">
      <alignment horizontal="right" wrapText="1"/>
    </xf>
    <xf numFmtId="0" fontId="3" fillId="19" borderId="0" xfId="0" applyNumberFormat="1" applyFont="1" applyFill="1" applyAlignment="1" applyProtection="1">
      <alignment wrapText="1"/>
    </xf>
    <xf numFmtId="0" fontId="3" fillId="19" borderId="0" xfId="0" applyFont="1" applyFill="1" applyAlignment="1" applyProtection="1">
      <alignment wrapText="1"/>
    </xf>
    <xf numFmtId="49" fontId="3" fillId="0" borderId="0" xfId="0" applyNumberFormat="1" applyFont="1" applyBorder="1" applyAlignment="1" applyProtection="1">
      <alignment horizontal="center" wrapText="1"/>
    </xf>
    <xf numFmtId="49" fontId="2" fillId="0" borderId="25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</xf>
    <xf numFmtId="49" fontId="2" fillId="0" borderId="37" xfId="0" applyNumberFormat="1" applyFont="1" applyBorder="1" applyAlignment="1" applyProtection="1">
      <alignment horizontal="center"/>
    </xf>
    <xf numFmtId="49" fontId="2" fillId="0" borderId="38" xfId="0" applyNumberFormat="1" applyFont="1" applyBorder="1" applyAlignment="1" applyProtection="1">
      <alignment horizontal="center"/>
    </xf>
    <xf numFmtId="49" fontId="2" fillId="0" borderId="62" xfId="0" applyNumberFormat="1" applyFont="1" applyBorder="1" applyAlignment="1" applyProtection="1">
      <alignment horizontal="center"/>
    </xf>
    <xf numFmtId="49" fontId="2" fillId="0" borderId="63" xfId="0" applyNumberFormat="1" applyFont="1" applyBorder="1" applyAlignment="1" applyProtection="1">
      <alignment horizontal="center"/>
    </xf>
    <xf numFmtId="49" fontId="2" fillId="0" borderId="12" xfId="0" applyNumberFormat="1" applyFont="1" applyBorder="1" applyAlignment="1" applyProtection="1">
      <alignment horizontal="center"/>
    </xf>
    <xf numFmtId="49" fontId="2" fillId="0" borderId="68" xfId="0" applyNumberFormat="1" applyFont="1" applyBorder="1" applyAlignment="1" applyProtection="1">
      <alignment horizontal="center" wrapText="1"/>
      <protection locked="0"/>
    </xf>
    <xf numFmtId="49" fontId="2" fillId="0" borderId="63" xfId="0" applyNumberFormat="1" applyFont="1" applyBorder="1" applyAlignment="1" applyProtection="1">
      <alignment horizontal="center" wrapText="1"/>
      <protection locked="0"/>
    </xf>
    <xf numFmtId="49" fontId="2" fillId="0" borderId="12" xfId="0" applyNumberFormat="1" applyFont="1" applyBorder="1" applyAlignment="1" applyProtection="1">
      <alignment horizontal="center" wrapText="1"/>
      <protection locked="0"/>
    </xf>
    <xf numFmtId="49" fontId="2" fillId="15" borderId="62" xfId="0" applyNumberFormat="1" applyFont="1" applyFill="1" applyBorder="1" applyAlignment="1" applyProtection="1">
      <alignment horizontal="center"/>
    </xf>
    <xf numFmtId="49" fontId="2" fillId="15" borderId="63" xfId="0" applyNumberFormat="1" applyFont="1" applyFill="1" applyBorder="1" applyAlignment="1" applyProtection="1">
      <alignment horizontal="center"/>
    </xf>
    <xf numFmtId="49" fontId="2" fillId="15" borderId="12" xfId="0" applyNumberFormat="1" applyFont="1" applyFill="1" applyBorder="1" applyAlignment="1" applyProtection="1">
      <alignment horizontal="center"/>
    </xf>
    <xf numFmtId="49" fontId="21" fillId="15" borderId="62" xfId="0" applyNumberFormat="1" applyFont="1" applyFill="1" applyBorder="1" applyAlignment="1" applyProtection="1">
      <alignment horizontal="center"/>
    </xf>
    <xf numFmtId="49" fontId="21" fillId="15" borderId="63" xfId="0" applyNumberFormat="1" applyFont="1" applyFill="1" applyBorder="1" applyAlignment="1" applyProtection="1">
      <alignment horizontal="center"/>
    </xf>
    <xf numFmtId="49" fontId="21" fillId="15" borderId="12" xfId="0" applyNumberFormat="1" applyFont="1" applyFill="1" applyBorder="1" applyAlignment="1" applyProtection="1">
      <alignment horizontal="center"/>
    </xf>
    <xf numFmtId="0" fontId="2" fillId="0" borderId="26" xfId="0" applyFont="1" applyBorder="1" applyAlignment="1" applyProtection="1">
      <alignment horizontal="center" vertical="center"/>
    </xf>
    <xf numFmtId="0" fontId="2" fillId="0" borderId="64" xfId="0" applyFont="1" applyBorder="1" applyAlignment="1" applyProtection="1">
      <alignment horizontal="center" vertical="center"/>
    </xf>
    <xf numFmtId="0" fontId="2" fillId="0" borderId="39" xfId="0" applyFont="1" applyBorder="1" applyAlignment="1" applyProtection="1">
      <alignment horizontal="center" vertical="center"/>
    </xf>
    <xf numFmtId="49" fontId="21" fillId="15" borderId="57" xfId="0" applyNumberFormat="1" applyFont="1" applyFill="1" applyBorder="1" applyAlignment="1" applyProtection="1">
      <alignment horizontal="center" wrapText="1"/>
    </xf>
    <xf numFmtId="49" fontId="21" fillId="15" borderId="58" xfId="0" applyNumberFormat="1" applyFont="1" applyFill="1" applyBorder="1" applyAlignment="1" applyProtection="1">
      <alignment horizontal="center" wrapText="1"/>
    </xf>
    <xf numFmtId="49" fontId="21" fillId="15" borderId="43" xfId="0" applyNumberFormat="1" applyFont="1" applyFill="1" applyBorder="1" applyAlignment="1" applyProtection="1">
      <alignment horizontal="center" wrapText="1"/>
    </xf>
    <xf numFmtId="49" fontId="3" fillId="15" borderId="62" xfId="0" applyNumberFormat="1" applyFont="1" applyFill="1" applyBorder="1" applyAlignment="1" applyProtection="1">
      <alignment horizontal="center" wrapText="1"/>
    </xf>
    <xf numFmtId="49" fontId="3" fillId="15" borderId="63" xfId="0" applyNumberFormat="1" applyFont="1" applyFill="1" applyBorder="1" applyAlignment="1" applyProtection="1">
      <alignment horizontal="center" wrapText="1"/>
    </xf>
    <xf numFmtId="49" fontId="3" fillId="15" borderId="12" xfId="0" applyNumberFormat="1" applyFont="1" applyFill="1" applyBorder="1" applyAlignment="1" applyProtection="1">
      <alignment horizontal="center" wrapText="1"/>
    </xf>
    <xf numFmtId="49" fontId="21" fillId="15" borderId="65" xfId="0" applyNumberFormat="1" applyFont="1" applyFill="1" applyBorder="1" applyAlignment="1" applyProtection="1">
      <alignment horizontal="center"/>
    </xf>
    <xf numFmtId="49" fontId="21" fillId="15" borderId="66" xfId="0" applyNumberFormat="1" applyFont="1" applyFill="1" applyBorder="1" applyAlignment="1" applyProtection="1">
      <alignment horizontal="center"/>
    </xf>
    <xf numFmtId="49" fontId="21" fillId="15" borderId="48" xfId="0" applyNumberFormat="1" applyFont="1" applyFill="1" applyBorder="1" applyAlignment="1" applyProtection="1">
      <alignment horizontal="center"/>
    </xf>
    <xf numFmtId="49" fontId="2" fillId="0" borderId="42" xfId="0" applyNumberFormat="1" applyFont="1" applyBorder="1" applyAlignment="1" applyProtection="1">
      <alignment horizontal="center" vertical="center" wrapText="1"/>
    </xf>
    <xf numFmtId="49" fontId="2" fillId="0" borderId="59" xfId="0" applyNumberFormat="1" applyFont="1" applyBorder="1" applyAlignment="1" applyProtection="1">
      <alignment horizontal="center" vertical="center" wrapText="1"/>
    </xf>
    <xf numFmtId="49" fontId="2" fillId="0" borderId="60" xfId="0" applyNumberFormat="1" applyFont="1" applyBorder="1" applyAlignment="1" applyProtection="1">
      <alignment horizontal="center" vertical="center" wrapText="1"/>
    </xf>
    <xf numFmtId="49" fontId="2" fillId="0" borderId="67" xfId="0" applyNumberFormat="1" applyFont="1" applyBorder="1" applyAlignment="1" applyProtection="1">
      <alignment horizontal="center" vertical="center" wrapText="1"/>
    </xf>
    <xf numFmtId="49" fontId="2" fillId="0" borderId="0" xfId="0" applyNumberFormat="1" applyFont="1" applyBorder="1" applyAlignment="1" applyProtection="1">
      <alignment horizontal="center" vertical="center" wrapText="1"/>
    </xf>
    <xf numFmtId="49" fontId="2" fillId="0" borderId="52" xfId="0" applyNumberFormat="1" applyFont="1" applyBorder="1" applyAlignment="1" applyProtection="1">
      <alignment horizontal="center" vertical="center" wrapText="1"/>
    </xf>
    <xf numFmtId="49" fontId="2" fillId="0" borderId="61" xfId="0" applyNumberFormat="1" applyFont="1" applyBorder="1" applyAlignment="1" applyProtection="1">
      <alignment horizontal="center" vertical="center" wrapText="1"/>
    </xf>
    <xf numFmtId="49" fontId="2" fillId="0" borderId="25" xfId="0" applyNumberFormat="1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19" borderId="69" xfId="0" applyNumberFormat="1" applyFont="1" applyFill="1" applyBorder="1" applyAlignment="1" applyProtection="1">
      <alignment horizontal="center" wrapText="1"/>
      <protection locked="0"/>
    </xf>
    <xf numFmtId="49" fontId="2" fillId="19" borderId="63" xfId="0" applyNumberFormat="1" applyFont="1" applyFill="1" applyBorder="1" applyAlignment="1" applyProtection="1">
      <alignment horizontal="center" wrapText="1"/>
      <protection locked="0"/>
    </xf>
    <xf numFmtId="49" fontId="2" fillId="19" borderId="12" xfId="0" applyNumberFormat="1" applyFont="1" applyFill="1" applyBorder="1" applyAlignment="1" applyProtection="1">
      <alignment horizontal="center" wrapText="1"/>
      <protection locked="0"/>
    </xf>
    <xf numFmtId="49" fontId="2" fillId="0" borderId="41" xfId="0" applyNumberFormat="1" applyFont="1" applyBorder="1" applyAlignment="1" applyProtection="1">
      <alignment horizontal="center" vertical="center" wrapText="1"/>
    </xf>
    <xf numFmtId="49" fontId="2" fillId="0" borderId="53" xfId="0" applyNumberFormat="1" applyFont="1" applyBorder="1" applyAlignment="1" applyProtection="1">
      <alignment horizontal="center" vertical="center" wrapText="1"/>
    </xf>
    <xf numFmtId="49" fontId="2" fillId="0" borderId="11" xfId="0" applyNumberFormat="1" applyFont="1" applyBorder="1" applyAlignment="1" applyProtection="1">
      <alignment horizontal="center" vertical="center" wrapText="1"/>
    </xf>
    <xf numFmtId="49" fontId="2" fillId="0" borderId="37" xfId="0" applyNumberFormat="1" applyFont="1" applyBorder="1" applyAlignment="1" applyProtection="1">
      <alignment horizontal="center"/>
    </xf>
    <xf numFmtId="49" fontId="2" fillId="0" borderId="38" xfId="0" applyNumberFormat="1" applyFont="1" applyBorder="1" applyAlignment="1" applyProtection="1">
      <alignment horizontal="center"/>
    </xf>
    <xf numFmtId="49" fontId="3" fillId="15" borderId="42" xfId="0" applyNumberFormat="1" applyFont="1" applyFill="1" applyBorder="1" applyAlignment="1" applyProtection="1">
      <alignment horizontal="center" wrapText="1"/>
    </xf>
    <xf numFmtId="49" fontId="3" fillId="15" borderId="59" xfId="0" applyNumberFormat="1" applyFont="1" applyFill="1" applyBorder="1" applyAlignment="1" applyProtection="1">
      <alignment horizontal="center" wrapText="1"/>
    </xf>
    <xf numFmtId="49" fontId="3" fillId="15" borderId="60" xfId="0" applyNumberFormat="1" applyFont="1" applyFill="1" applyBorder="1" applyAlignment="1" applyProtection="1">
      <alignment horizontal="center" wrapText="1"/>
    </xf>
    <xf numFmtId="49" fontId="21" fillId="15" borderId="61" xfId="0" applyNumberFormat="1" applyFont="1" applyFill="1" applyBorder="1" applyAlignment="1" applyProtection="1">
      <alignment horizontal="center"/>
    </xf>
    <xf numFmtId="49" fontId="21" fillId="15" borderId="25" xfId="0" applyNumberFormat="1" applyFont="1" applyFill="1" applyBorder="1" applyAlignment="1" applyProtection="1">
      <alignment horizontal="center"/>
    </xf>
    <xf numFmtId="49" fontId="21" fillId="15" borderId="10" xfId="0" applyNumberFormat="1" applyFont="1" applyFill="1" applyBorder="1" applyAlignment="1" applyProtection="1">
      <alignment horizontal="center"/>
    </xf>
    <xf numFmtId="49" fontId="2" fillId="0" borderId="18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62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1" fillId="0" borderId="52" xfId="0" applyFont="1" applyBorder="1" applyAlignment="1" applyProtection="1">
      <alignment horizontal="center"/>
    </xf>
    <xf numFmtId="49" fontId="2" fillId="0" borderId="25" xfId="0" applyNumberFormat="1" applyFont="1" applyBorder="1" applyAlignment="1" applyProtection="1">
      <alignment horizontal="left" wrapText="1"/>
      <protection locked="0"/>
    </xf>
    <xf numFmtId="49" fontId="2" fillId="0" borderId="63" xfId="0" applyNumberFormat="1" applyFont="1" applyBorder="1" applyAlignment="1" applyProtection="1">
      <alignment horizontal="left"/>
      <protection locked="0"/>
    </xf>
    <xf numFmtId="49" fontId="2" fillId="0" borderId="25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</xf>
    <xf numFmtId="49" fontId="3" fillId="0" borderId="0" xfId="0" applyNumberFormat="1" applyFont="1" applyBorder="1" applyAlignment="1" applyProtection="1">
      <alignment horizontal="center" wrapText="1"/>
    </xf>
    <xf numFmtId="49" fontId="3" fillId="0" borderId="25" xfId="0" applyNumberFormat="1" applyFont="1" applyBorder="1" applyAlignment="1" applyProtection="1">
      <alignment horizontal="center" wrapText="1"/>
      <protection locked="0"/>
    </xf>
    <xf numFmtId="49" fontId="0" fillId="0" borderId="25" xfId="0" applyNumberFormat="1" applyBorder="1" applyAlignment="1" applyProtection="1">
      <alignment horizontal="center"/>
      <protection locked="0"/>
    </xf>
    <xf numFmtId="49" fontId="21" fillId="14" borderId="62" xfId="0" applyNumberFormat="1" applyFont="1" applyFill="1" applyBorder="1" applyAlignment="1" applyProtection="1">
      <alignment horizontal="center"/>
    </xf>
    <xf numFmtId="49" fontId="21" fillId="14" borderId="63" xfId="0" applyNumberFormat="1" applyFont="1" applyFill="1" applyBorder="1" applyAlignment="1" applyProtection="1">
      <alignment horizontal="center"/>
    </xf>
    <xf numFmtId="49" fontId="21" fillId="14" borderId="12" xfId="0" applyNumberFormat="1" applyFont="1" applyFill="1" applyBorder="1" applyAlignment="1" applyProtection="1">
      <alignment horizontal="center"/>
    </xf>
    <xf numFmtId="49" fontId="2" fillId="0" borderId="69" xfId="0" applyNumberFormat="1" applyFont="1" applyBorder="1" applyAlignment="1" applyProtection="1">
      <alignment horizontal="center"/>
      <protection locked="0"/>
    </xf>
    <xf numFmtId="49" fontId="2" fillId="0" borderId="63" xfId="0" applyNumberFormat="1" applyFont="1" applyBorder="1" applyAlignment="1" applyProtection="1">
      <alignment horizontal="center"/>
      <protection locked="0"/>
    </xf>
    <xf numFmtId="49" fontId="2" fillId="0" borderId="12" xfId="0" applyNumberFormat="1" applyFont="1" applyBorder="1" applyAlignment="1" applyProtection="1">
      <alignment horizontal="center"/>
      <protection locked="0"/>
    </xf>
    <xf numFmtId="49" fontId="2" fillId="0" borderId="70" xfId="0" applyNumberFormat="1" applyFont="1" applyBorder="1" applyAlignment="1" applyProtection="1">
      <alignment horizontal="center"/>
    </xf>
    <xf numFmtId="0" fontId="2" fillId="0" borderId="41" xfId="0" applyFont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horizontal="center" vertical="center"/>
    </xf>
  </cellXfs>
  <cellStyles count="24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Плохой" xfId="18" builtinId="27" customBuiltin="1"/>
    <cellStyle name="Пояснение" xfId="19" builtinId="53" customBuiltin="1"/>
    <cellStyle name="Примечание" xfId="20" builtinId="10" customBuiltin="1"/>
    <cellStyle name="Связанная ячейка" xfId="21" builtinId="24" customBuiltin="1"/>
    <cellStyle name="Текст предупреждения" xfId="22" builtinId="11" customBuiltin="1"/>
    <cellStyle name="Хороший" xfId="23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B1:U118"/>
  <sheetViews>
    <sheetView zoomScaleNormal="100" workbookViewId="0"/>
  </sheetViews>
  <sheetFormatPr defaultRowHeight="12.75" x14ac:dyDescent="0.2"/>
  <cols>
    <col min="1" max="1" width="0.85546875" style="16" customWidth="1"/>
    <col min="2" max="2" width="44.7109375" style="16" customWidth="1"/>
    <col min="3" max="4" width="5.7109375" style="16" customWidth="1"/>
    <col min="5" max="5" width="6.7109375" style="16" customWidth="1"/>
    <col min="6" max="6" width="11.7109375" style="16" customWidth="1"/>
    <col min="7" max="7" width="5.7109375" style="16" customWidth="1"/>
    <col min="8" max="8" width="4.7109375" style="16" hidden="1" customWidth="1"/>
    <col min="9" max="11" width="19.7109375" style="16" customWidth="1"/>
    <col min="12" max="12" width="24.28515625" style="17" hidden="1" customWidth="1"/>
    <col min="13" max="13" width="51.140625" style="17" hidden="1" customWidth="1"/>
    <col min="14" max="14" width="56.7109375" style="17" hidden="1" customWidth="1"/>
    <col min="15" max="21" width="0" style="17" hidden="1" customWidth="1"/>
    <col min="22" max="22" width="0.85546875" style="16" customWidth="1"/>
    <col min="23" max="16384" width="9.140625" style="16"/>
  </cols>
  <sheetData>
    <row r="1" spans="2:14" ht="5.0999999999999996" customHeight="1" x14ac:dyDescent="0.2"/>
    <row r="2" spans="2:14" ht="15.75" thickBot="1" x14ac:dyDescent="0.3">
      <c r="B2" s="212" t="s">
        <v>36</v>
      </c>
      <c r="C2" s="212"/>
      <c r="D2" s="212"/>
      <c r="E2" s="212"/>
      <c r="F2" s="212"/>
      <c r="G2" s="212"/>
      <c r="H2" s="212"/>
      <c r="I2" s="212"/>
      <c r="J2" s="213"/>
      <c r="K2" s="18" t="s">
        <v>3</v>
      </c>
      <c r="L2" s="19"/>
      <c r="M2" s="20"/>
    </row>
    <row r="3" spans="2:14" x14ac:dyDescent="0.2">
      <c r="B3" s="21"/>
      <c r="C3" s="22"/>
      <c r="D3" s="23"/>
      <c r="E3" s="23"/>
      <c r="F3" s="23"/>
      <c r="G3" s="23"/>
      <c r="H3" s="23"/>
      <c r="I3" s="24"/>
      <c r="J3" s="24"/>
      <c r="K3" s="25" t="s">
        <v>19</v>
      </c>
      <c r="L3" s="19" t="s">
        <v>64</v>
      </c>
      <c r="M3" s="20"/>
    </row>
    <row r="4" spans="2:14" x14ac:dyDescent="0.2">
      <c r="B4" s="26" t="s">
        <v>52</v>
      </c>
      <c r="C4" s="216" t="s">
        <v>62</v>
      </c>
      <c r="D4" s="216"/>
      <c r="E4" s="216"/>
      <c r="F4" s="27"/>
      <c r="G4" s="27"/>
      <c r="H4" s="217"/>
      <c r="I4" s="217"/>
      <c r="J4" s="26" t="s">
        <v>22</v>
      </c>
      <c r="K4" s="145">
        <v>45444</v>
      </c>
      <c r="L4" s="19" t="s">
        <v>8</v>
      </c>
      <c r="M4" s="20"/>
    </row>
    <row r="5" spans="2:14" x14ac:dyDescent="0.2">
      <c r="B5" s="22"/>
      <c r="C5" s="22"/>
      <c r="D5" s="22"/>
      <c r="E5" s="22"/>
      <c r="F5" s="22"/>
      <c r="G5" s="22"/>
      <c r="H5" s="22"/>
      <c r="I5" s="28"/>
      <c r="J5" s="29" t="s">
        <v>21</v>
      </c>
      <c r="K5" s="142" t="s">
        <v>60</v>
      </c>
      <c r="L5" s="19" t="s">
        <v>65</v>
      </c>
      <c r="M5" s="20"/>
    </row>
    <row r="6" spans="2:14" x14ac:dyDescent="0.2">
      <c r="B6" s="22" t="s">
        <v>37</v>
      </c>
      <c r="C6" s="214" t="s">
        <v>61</v>
      </c>
      <c r="D6" s="214"/>
      <c r="E6" s="214"/>
      <c r="F6" s="214"/>
      <c r="G6" s="214"/>
      <c r="H6" s="214"/>
      <c r="I6" s="214"/>
      <c r="J6" s="29" t="s">
        <v>30</v>
      </c>
      <c r="K6" s="143" t="s">
        <v>63</v>
      </c>
      <c r="L6" s="19"/>
      <c r="M6" s="20"/>
      <c r="N6" s="31" t="s">
        <v>61</v>
      </c>
    </row>
    <row r="7" spans="2:14" x14ac:dyDescent="0.2">
      <c r="B7" s="22" t="s">
        <v>38</v>
      </c>
      <c r="C7" s="215"/>
      <c r="D7" s="215"/>
      <c r="E7" s="215"/>
      <c r="F7" s="215"/>
      <c r="G7" s="215"/>
      <c r="H7" s="215"/>
      <c r="I7" s="215"/>
      <c r="J7" s="29" t="s">
        <v>58</v>
      </c>
      <c r="K7" s="143" t="s">
        <v>67</v>
      </c>
      <c r="L7" s="19" t="s">
        <v>64</v>
      </c>
      <c r="M7" s="20"/>
      <c r="N7" s="31"/>
    </row>
    <row r="8" spans="2:14" x14ac:dyDescent="0.2">
      <c r="B8" s="32" t="s">
        <v>59</v>
      </c>
      <c r="C8" s="22"/>
      <c r="D8" s="22"/>
      <c r="E8" s="22"/>
      <c r="F8" s="22"/>
      <c r="G8" s="22"/>
      <c r="H8" s="22"/>
      <c r="I8" s="28"/>
      <c r="J8" s="29"/>
      <c r="K8" s="30"/>
      <c r="L8" s="19"/>
    </row>
    <row r="9" spans="2:14" ht="13.5" thickBot="1" x14ac:dyDescent="0.25">
      <c r="B9" s="22" t="s">
        <v>1</v>
      </c>
      <c r="C9" s="22"/>
      <c r="D9" s="22"/>
      <c r="E9" s="22"/>
      <c r="F9" s="22"/>
      <c r="G9" s="22"/>
      <c r="H9" s="22"/>
      <c r="I9" s="28"/>
      <c r="J9" s="28"/>
      <c r="K9" s="33" t="s">
        <v>0</v>
      </c>
      <c r="L9" s="19"/>
    </row>
    <row r="10" spans="2:14" ht="15" x14ac:dyDescent="0.25">
      <c r="B10" s="211" t="s">
        <v>29</v>
      </c>
      <c r="C10" s="211"/>
      <c r="D10" s="211"/>
      <c r="E10" s="211"/>
      <c r="F10" s="211"/>
      <c r="G10" s="211"/>
      <c r="H10" s="211"/>
      <c r="I10" s="211"/>
      <c r="J10" s="211"/>
      <c r="K10" s="211"/>
      <c r="L10" s="34" t="s">
        <v>66</v>
      </c>
    </row>
    <row r="11" spans="2:14" x14ac:dyDescent="0.2">
      <c r="B11" s="35"/>
      <c r="C11" s="35"/>
      <c r="D11" s="36"/>
      <c r="E11" s="36"/>
      <c r="F11" s="36"/>
      <c r="G11" s="36"/>
      <c r="H11" s="36"/>
      <c r="I11" s="37"/>
      <c r="J11" s="37"/>
      <c r="K11" s="38"/>
      <c r="L11" s="39"/>
    </row>
    <row r="12" spans="2:14" ht="12.75" customHeight="1" x14ac:dyDescent="0.2">
      <c r="B12" s="209" t="s">
        <v>39</v>
      </c>
      <c r="C12" s="208" t="s">
        <v>40</v>
      </c>
      <c r="D12" s="185" t="s">
        <v>41</v>
      </c>
      <c r="E12" s="186"/>
      <c r="F12" s="186"/>
      <c r="G12" s="187"/>
      <c r="H12" s="197"/>
      <c r="I12" s="208" t="s">
        <v>42</v>
      </c>
      <c r="J12" s="208" t="s">
        <v>23</v>
      </c>
      <c r="K12" s="210" t="s">
        <v>43</v>
      </c>
      <c r="L12" s="40"/>
    </row>
    <row r="13" spans="2:14" x14ac:dyDescent="0.2">
      <c r="B13" s="209"/>
      <c r="C13" s="208"/>
      <c r="D13" s="188"/>
      <c r="E13" s="189"/>
      <c r="F13" s="189"/>
      <c r="G13" s="190"/>
      <c r="H13" s="198"/>
      <c r="I13" s="208"/>
      <c r="J13" s="208"/>
      <c r="K13" s="210"/>
      <c r="L13" s="40"/>
    </row>
    <row r="14" spans="2:14" x14ac:dyDescent="0.2">
      <c r="B14" s="209"/>
      <c r="C14" s="208"/>
      <c r="D14" s="191"/>
      <c r="E14" s="192"/>
      <c r="F14" s="192"/>
      <c r="G14" s="193"/>
      <c r="H14" s="199"/>
      <c r="I14" s="208"/>
      <c r="J14" s="208"/>
      <c r="K14" s="210"/>
      <c r="L14" s="40"/>
    </row>
    <row r="15" spans="2:14" ht="13.5" thickBot="1" x14ac:dyDescent="0.25">
      <c r="B15" s="41">
        <v>1</v>
      </c>
      <c r="C15" s="42">
        <v>2</v>
      </c>
      <c r="D15" s="173">
        <v>3</v>
      </c>
      <c r="E15" s="174"/>
      <c r="F15" s="174"/>
      <c r="G15" s="175"/>
      <c r="H15" s="43"/>
      <c r="I15" s="44" t="s">
        <v>2</v>
      </c>
      <c r="J15" s="44" t="s">
        <v>25</v>
      </c>
      <c r="K15" s="45" t="s">
        <v>26</v>
      </c>
      <c r="L15" s="46"/>
    </row>
    <row r="16" spans="2:14" x14ac:dyDescent="0.2">
      <c r="B16" s="47" t="s">
        <v>28</v>
      </c>
      <c r="C16" s="48" t="s">
        <v>6</v>
      </c>
      <c r="D16" s="176" t="s">
        <v>17</v>
      </c>
      <c r="E16" s="177"/>
      <c r="F16" s="177"/>
      <c r="G16" s="178"/>
      <c r="H16" s="49"/>
      <c r="I16" s="50">
        <v>5602400</v>
      </c>
      <c r="J16" s="50">
        <v>2446374.42</v>
      </c>
      <c r="K16" s="51">
        <v>3199065.05</v>
      </c>
    </row>
    <row r="17" spans="2:21" x14ac:dyDescent="0.2">
      <c r="B17" s="52" t="s">
        <v>4</v>
      </c>
      <c r="C17" s="53"/>
      <c r="D17" s="179"/>
      <c r="E17" s="180"/>
      <c r="F17" s="180"/>
      <c r="G17" s="181"/>
      <c r="H17" s="54"/>
      <c r="I17" s="55"/>
      <c r="J17" s="56"/>
      <c r="K17" s="57"/>
    </row>
    <row r="18" spans="2:21" s="63" customFormat="1" ht="67.5" x14ac:dyDescent="0.2">
      <c r="B18" s="9" t="s">
        <v>125</v>
      </c>
      <c r="C18" s="58" t="s">
        <v>6</v>
      </c>
      <c r="D18" s="6" t="s">
        <v>126</v>
      </c>
      <c r="E18" s="164" t="s">
        <v>127</v>
      </c>
      <c r="F18" s="165"/>
      <c r="G18" s="166"/>
      <c r="H18" s="13"/>
      <c r="I18" s="2">
        <v>63000</v>
      </c>
      <c r="J18" s="3">
        <v>15399.56</v>
      </c>
      <c r="K18" s="59">
        <f t="shared" ref="K18:K32" si="0">IF(IF(I18="",0,I18)=0,0,(IF(I18&gt;0,IF(J18&gt;I18,0,I18-J18),IF(J18&gt;I18,I18-J18,0))))</f>
        <v>47600.44</v>
      </c>
      <c r="L18" s="60"/>
      <c r="M18" s="61" t="str">
        <f t="shared" ref="M18:M32" si="1">IF(D18="","000",D18)&amp;IF(E18="","00000000000000000",E18)</f>
        <v>18210102010010000110</v>
      </c>
      <c r="N18" s="62"/>
      <c r="O18" s="62"/>
      <c r="P18" s="62"/>
      <c r="Q18" s="62"/>
      <c r="R18" s="62"/>
      <c r="S18" s="62"/>
      <c r="T18" s="62"/>
      <c r="U18" s="62"/>
    </row>
    <row r="19" spans="2:21" s="63" customFormat="1" ht="33.75" x14ac:dyDescent="0.2">
      <c r="B19" s="9" t="s">
        <v>128</v>
      </c>
      <c r="C19" s="58" t="s">
        <v>6</v>
      </c>
      <c r="D19" s="6" t="s">
        <v>126</v>
      </c>
      <c r="E19" s="164" t="s">
        <v>129</v>
      </c>
      <c r="F19" s="165"/>
      <c r="G19" s="166"/>
      <c r="H19" s="13"/>
      <c r="I19" s="2">
        <v>0</v>
      </c>
      <c r="J19" s="3">
        <v>4.3600000000000003</v>
      </c>
      <c r="K19" s="59">
        <f t="shared" si="0"/>
        <v>0</v>
      </c>
      <c r="L19" s="60"/>
      <c r="M19" s="61" t="str">
        <f t="shared" si="1"/>
        <v>18210102030010000110</v>
      </c>
      <c r="N19" s="62"/>
      <c r="O19" s="62"/>
      <c r="P19" s="62"/>
      <c r="Q19" s="62"/>
      <c r="R19" s="62"/>
      <c r="S19" s="62"/>
      <c r="T19" s="62"/>
      <c r="U19" s="62"/>
    </row>
    <row r="20" spans="2:21" s="63" customFormat="1" x14ac:dyDescent="0.2">
      <c r="B20" s="9" t="s">
        <v>130</v>
      </c>
      <c r="C20" s="58" t="s">
        <v>6</v>
      </c>
      <c r="D20" s="6" t="s">
        <v>126</v>
      </c>
      <c r="E20" s="164" t="s">
        <v>131</v>
      </c>
      <c r="F20" s="165"/>
      <c r="G20" s="166"/>
      <c r="H20" s="13"/>
      <c r="I20" s="2">
        <v>125000</v>
      </c>
      <c r="J20" s="3">
        <v>161523.6</v>
      </c>
      <c r="K20" s="59">
        <f t="shared" si="0"/>
        <v>0</v>
      </c>
      <c r="L20" s="60"/>
      <c r="M20" s="61" t="str">
        <f t="shared" si="1"/>
        <v>18210503010010000110</v>
      </c>
      <c r="N20" s="62"/>
      <c r="O20" s="62"/>
      <c r="P20" s="62"/>
      <c r="Q20" s="62"/>
      <c r="R20" s="62"/>
      <c r="S20" s="62"/>
      <c r="T20" s="62"/>
      <c r="U20" s="62"/>
    </row>
    <row r="21" spans="2:21" s="63" customFormat="1" ht="33.75" x14ac:dyDescent="0.2">
      <c r="B21" s="9" t="s">
        <v>132</v>
      </c>
      <c r="C21" s="58" t="s">
        <v>6</v>
      </c>
      <c r="D21" s="6" t="s">
        <v>126</v>
      </c>
      <c r="E21" s="164" t="s">
        <v>133</v>
      </c>
      <c r="F21" s="165"/>
      <c r="G21" s="166"/>
      <c r="H21" s="13"/>
      <c r="I21" s="2">
        <v>250000</v>
      </c>
      <c r="J21" s="3">
        <v>202.22</v>
      </c>
      <c r="K21" s="59">
        <f t="shared" si="0"/>
        <v>249797.78</v>
      </c>
      <c r="L21" s="60"/>
      <c r="M21" s="61" t="str">
        <f t="shared" si="1"/>
        <v>18210601030100000110</v>
      </c>
      <c r="N21" s="62"/>
      <c r="O21" s="62"/>
      <c r="P21" s="62"/>
      <c r="Q21" s="62"/>
      <c r="R21" s="62"/>
      <c r="S21" s="62"/>
      <c r="T21" s="62"/>
      <c r="U21" s="62"/>
    </row>
    <row r="22" spans="2:21" s="63" customFormat="1" ht="33.75" x14ac:dyDescent="0.2">
      <c r="B22" s="9" t="s">
        <v>134</v>
      </c>
      <c r="C22" s="58" t="s">
        <v>6</v>
      </c>
      <c r="D22" s="6" t="s">
        <v>126</v>
      </c>
      <c r="E22" s="164" t="s">
        <v>135</v>
      </c>
      <c r="F22" s="165"/>
      <c r="G22" s="166"/>
      <c r="H22" s="13"/>
      <c r="I22" s="2">
        <v>57000</v>
      </c>
      <c r="J22" s="3">
        <v>26330</v>
      </c>
      <c r="K22" s="59">
        <f t="shared" si="0"/>
        <v>30670</v>
      </c>
      <c r="L22" s="60"/>
      <c r="M22" s="61" t="str">
        <f t="shared" si="1"/>
        <v>18210606033100000110</v>
      </c>
      <c r="N22" s="62"/>
      <c r="O22" s="62"/>
      <c r="P22" s="62"/>
      <c r="Q22" s="62"/>
      <c r="R22" s="62"/>
      <c r="S22" s="62"/>
      <c r="T22" s="62"/>
      <c r="U22" s="62"/>
    </row>
    <row r="23" spans="2:21" s="63" customFormat="1" ht="33.75" x14ac:dyDescent="0.2">
      <c r="B23" s="9" t="s">
        <v>136</v>
      </c>
      <c r="C23" s="58" t="s">
        <v>6</v>
      </c>
      <c r="D23" s="6" t="s">
        <v>126</v>
      </c>
      <c r="E23" s="164" t="s">
        <v>137</v>
      </c>
      <c r="F23" s="165"/>
      <c r="G23" s="166"/>
      <c r="H23" s="13"/>
      <c r="I23" s="2">
        <v>793000</v>
      </c>
      <c r="J23" s="3">
        <v>9855.76</v>
      </c>
      <c r="K23" s="59">
        <f t="shared" si="0"/>
        <v>783144.24</v>
      </c>
      <c r="L23" s="60"/>
      <c r="M23" s="61" t="str">
        <f t="shared" si="1"/>
        <v>18210606043100000110</v>
      </c>
      <c r="N23" s="62"/>
      <c r="O23" s="62"/>
      <c r="P23" s="62"/>
      <c r="Q23" s="62"/>
      <c r="R23" s="62"/>
      <c r="S23" s="62"/>
      <c r="T23" s="62"/>
      <c r="U23" s="62"/>
    </row>
    <row r="24" spans="2:21" s="63" customFormat="1" ht="56.25" x14ac:dyDescent="0.2">
      <c r="B24" s="9" t="s">
        <v>138</v>
      </c>
      <c r="C24" s="58" t="s">
        <v>6</v>
      </c>
      <c r="D24" s="6" t="s">
        <v>63</v>
      </c>
      <c r="E24" s="164" t="s">
        <v>139</v>
      </c>
      <c r="F24" s="165"/>
      <c r="G24" s="166"/>
      <c r="H24" s="13"/>
      <c r="I24" s="2">
        <v>0</v>
      </c>
      <c r="J24" s="3">
        <v>800</v>
      </c>
      <c r="K24" s="59">
        <f t="shared" si="0"/>
        <v>0</v>
      </c>
      <c r="L24" s="60"/>
      <c r="M24" s="61" t="str">
        <f t="shared" si="1"/>
        <v>90510804020010000110</v>
      </c>
      <c r="N24" s="62"/>
      <c r="O24" s="62"/>
      <c r="P24" s="62"/>
      <c r="Q24" s="62"/>
      <c r="R24" s="62"/>
      <c r="S24" s="62"/>
      <c r="T24" s="62"/>
      <c r="U24" s="62"/>
    </row>
    <row r="25" spans="2:21" s="63" customFormat="1" ht="67.5" x14ac:dyDescent="0.2">
      <c r="B25" s="9" t="s">
        <v>141</v>
      </c>
      <c r="C25" s="58" t="s">
        <v>6</v>
      </c>
      <c r="D25" s="6" t="s">
        <v>63</v>
      </c>
      <c r="E25" s="164" t="s">
        <v>140</v>
      </c>
      <c r="F25" s="165"/>
      <c r="G25" s="166"/>
      <c r="H25" s="13"/>
      <c r="I25" s="2">
        <v>442000</v>
      </c>
      <c r="J25" s="3">
        <v>0</v>
      </c>
      <c r="K25" s="59">
        <f t="shared" si="0"/>
        <v>442000</v>
      </c>
      <c r="L25" s="60"/>
      <c r="M25" s="61" t="str">
        <f t="shared" si="1"/>
        <v>90511105025100000120</v>
      </c>
      <c r="N25" s="62"/>
      <c r="O25" s="62"/>
      <c r="P25" s="62"/>
      <c r="Q25" s="62"/>
      <c r="R25" s="62"/>
      <c r="S25" s="62"/>
      <c r="T25" s="62"/>
      <c r="U25" s="62"/>
    </row>
    <row r="26" spans="2:21" s="63" customFormat="1" ht="33.75" x14ac:dyDescent="0.2">
      <c r="B26" s="9" t="s">
        <v>142</v>
      </c>
      <c r="C26" s="58" t="s">
        <v>6</v>
      </c>
      <c r="D26" s="6" t="s">
        <v>63</v>
      </c>
      <c r="E26" s="164" t="s">
        <v>143</v>
      </c>
      <c r="F26" s="165"/>
      <c r="G26" s="166"/>
      <c r="H26" s="13"/>
      <c r="I26" s="2">
        <v>37000</v>
      </c>
      <c r="J26" s="3">
        <v>15750</v>
      </c>
      <c r="K26" s="59">
        <f t="shared" si="0"/>
        <v>21250</v>
      </c>
      <c r="L26" s="60"/>
      <c r="M26" s="61" t="str">
        <f t="shared" si="1"/>
        <v>90511105075100000120</v>
      </c>
      <c r="N26" s="62"/>
      <c r="O26" s="62"/>
      <c r="P26" s="62"/>
      <c r="Q26" s="62"/>
      <c r="R26" s="62"/>
      <c r="S26" s="62"/>
      <c r="T26" s="62"/>
      <c r="U26" s="62"/>
    </row>
    <row r="27" spans="2:21" s="63" customFormat="1" ht="33.75" x14ac:dyDescent="0.2">
      <c r="B27" s="9" t="s">
        <v>144</v>
      </c>
      <c r="C27" s="58" t="s">
        <v>6</v>
      </c>
      <c r="D27" s="6" t="s">
        <v>63</v>
      </c>
      <c r="E27" s="164" t="s">
        <v>145</v>
      </c>
      <c r="F27" s="165"/>
      <c r="G27" s="166"/>
      <c r="H27" s="13"/>
      <c r="I27" s="2">
        <v>3416000</v>
      </c>
      <c r="J27" s="3">
        <v>2101000</v>
      </c>
      <c r="K27" s="59">
        <f t="shared" si="0"/>
        <v>1315000</v>
      </c>
      <c r="L27" s="60"/>
      <c r="M27" s="61" t="str">
        <f t="shared" si="1"/>
        <v>90520216001100000150</v>
      </c>
      <c r="N27" s="62"/>
      <c r="O27" s="62"/>
      <c r="P27" s="62"/>
      <c r="Q27" s="62"/>
      <c r="R27" s="62"/>
      <c r="S27" s="62"/>
      <c r="T27" s="62"/>
      <c r="U27" s="62"/>
    </row>
    <row r="28" spans="2:21" s="63" customFormat="1" x14ac:dyDescent="0.2">
      <c r="B28" s="9" t="s">
        <v>146</v>
      </c>
      <c r="C28" s="58" t="s">
        <v>6</v>
      </c>
      <c r="D28" s="6" t="s">
        <v>63</v>
      </c>
      <c r="E28" s="164" t="s">
        <v>147</v>
      </c>
      <c r="F28" s="165"/>
      <c r="G28" s="166"/>
      <c r="H28" s="13"/>
      <c r="I28" s="2">
        <v>110000</v>
      </c>
      <c r="J28" s="3">
        <v>45955</v>
      </c>
      <c r="K28" s="59">
        <f t="shared" si="0"/>
        <v>64045</v>
      </c>
      <c r="L28" s="60"/>
      <c r="M28" s="61" t="str">
        <f t="shared" si="1"/>
        <v>90520229999100000150</v>
      </c>
      <c r="N28" s="62"/>
      <c r="O28" s="62"/>
      <c r="P28" s="62"/>
      <c r="Q28" s="62"/>
      <c r="R28" s="62"/>
      <c r="S28" s="62"/>
      <c r="T28" s="62"/>
      <c r="U28" s="62"/>
    </row>
    <row r="29" spans="2:21" s="63" customFormat="1" ht="33.75" x14ac:dyDescent="0.2">
      <c r="B29" s="9" t="s">
        <v>148</v>
      </c>
      <c r="C29" s="58" t="s">
        <v>6</v>
      </c>
      <c r="D29" s="6" t="s">
        <v>63</v>
      </c>
      <c r="E29" s="164" t="s">
        <v>149</v>
      </c>
      <c r="F29" s="165"/>
      <c r="G29" s="166"/>
      <c r="H29" s="13"/>
      <c r="I29" s="2">
        <v>14500</v>
      </c>
      <c r="J29" s="3">
        <v>0</v>
      </c>
      <c r="K29" s="59">
        <f t="shared" si="0"/>
        <v>14500</v>
      </c>
      <c r="L29" s="60"/>
      <c r="M29" s="61" t="str">
        <f t="shared" si="1"/>
        <v>90520230024100000150</v>
      </c>
      <c r="N29" s="62"/>
      <c r="O29" s="62"/>
      <c r="P29" s="62"/>
      <c r="Q29" s="62"/>
      <c r="R29" s="62"/>
      <c r="S29" s="62"/>
      <c r="T29" s="62"/>
      <c r="U29" s="62"/>
    </row>
    <row r="30" spans="2:21" s="63" customFormat="1" ht="45" x14ac:dyDescent="0.2">
      <c r="B30" s="9" t="s">
        <v>150</v>
      </c>
      <c r="C30" s="58" t="s">
        <v>6</v>
      </c>
      <c r="D30" s="6" t="s">
        <v>63</v>
      </c>
      <c r="E30" s="164" t="s">
        <v>151</v>
      </c>
      <c r="F30" s="165"/>
      <c r="G30" s="166"/>
      <c r="H30" s="13"/>
      <c r="I30" s="2">
        <v>138900</v>
      </c>
      <c r="J30" s="3">
        <v>38842.410000000003</v>
      </c>
      <c r="K30" s="59">
        <f t="shared" si="0"/>
        <v>100057.59</v>
      </c>
      <c r="L30" s="60"/>
      <c r="M30" s="61" t="str">
        <f t="shared" si="1"/>
        <v>90520235118100000150</v>
      </c>
      <c r="N30" s="62"/>
      <c r="O30" s="62"/>
      <c r="P30" s="62"/>
      <c r="Q30" s="62"/>
      <c r="R30" s="62"/>
      <c r="S30" s="62"/>
      <c r="T30" s="62"/>
      <c r="U30" s="62"/>
    </row>
    <row r="31" spans="2:21" s="63" customFormat="1" ht="56.25" x14ac:dyDescent="0.2">
      <c r="B31" s="9" t="s">
        <v>152</v>
      </c>
      <c r="C31" s="58" t="s">
        <v>6</v>
      </c>
      <c r="D31" s="6" t="s">
        <v>63</v>
      </c>
      <c r="E31" s="164" t="s">
        <v>153</v>
      </c>
      <c r="F31" s="165"/>
      <c r="G31" s="166"/>
      <c r="H31" s="13"/>
      <c r="I31" s="2">
        <v>156000</v>
      </c>
      <c r="J31" s="3">
        <v>25000</v>
      </c>
      <c r="K31" s="59">
        <f t="shared" si="0"/>
        <v>131000</v>
      </c>
      <c r="L31" s="60"/>
      <c r="M31" s="61" t="str">
        <f t="shared" si="1"/>
        <v>90520240014100000150</v>
      </c>
      <c r="N31" s="62"/>
      <c r="O31" s="62"/>
      <c r="P31" s="62"/>
      <c r="Q31" s="62"/>
      <c r="R31" s="62"/>
      <c r="S31" s="62"/>
      <c r="T31" s="62"/>
      <c r="U31" s="62"/>
    </row>
    <row r="32" spans="2:21" s="63" customFormat="1" ht="45" x14ac:dyDescent="0.2">
      <c r="B32" s="9" t="s">
        <v>154</v>
      </c>
      <c r="C32" s="58" t="s">
        <v>6</v>
      </c>
      <c r="D32" s="6" t="s">
        <v>63</v>
      </c>
      <c r="E32" s="164" t="s">
        <v>155</v>
      </c>
      <c r="F32" s="165"/>
      <c r="G32" s="166"/>
      <c r="H32" s="13"/>
      <c r="I32" s="2">
        <v>0</v>
      </c>
      <c r="J32" s="3">
        <v>5711.51</v>
      </c>
      <c r="K32" s="59">
        <f t="shared" si="0"/>
        <v>0</v>
      </c>
      <c r="L32" s="60"/>
      <c r="M32" s="61" t="str">
        <f t="shared" si="1"/>
        <v>90521860010100000150</v>
      </c>
      <c r="N32" s="62"/>
      <c r="O32" s="62"/>
      <c r="P32" s="62"/>
      <c r="Q32" s="62"/>
      <c r="R32" s="62"/>
      <c r="S32" s="62"/>
      <c r="T32" s="62"/>
      <c r="U32" s="62"/>
    </row>
    <row r="33" spans="2:21" ht="0.75" customHeight="1" thickBot="1" x14ac:dyDescent="0.25">
      <c r="B33" s="64"/>
      <c r="C33" s="65"/>
      <c r="D33" s="66"/>
      <c r="E33" s="200"/>
      <c r="F33" s="200"/>
      <c r="G33" s="200"/>
      <c r="H33" s="201"/>
      <c r="I33" s="69"/>
      <c r="J33" s="70"/>
      <c r="K33" s="71"/>
      <c r="L33" s="72"/>
    </row>
    <row r="34" spans="2:21" x14ac:dyDescent="0.2">
      <c r="B34" s="73"/>
      <c r="C34" s="74"/>
      <c r="D34" s="27"/>
      <c r="E34" s="27"/>
      <c r="F34" s="27"/>
      <c r="G34" s="27"/>
      <c r="H34" s="27"/>
      <c r="I34" s="75"/>
      <c r="J34" s="75"/>
      <c r="K34" s="27"/>
      <c r="L34" s="19"/>
    </row>
    <row r="35" spans="2:21" ht="12.75" customHeight="1" x14ac:dyDescent="0.25">
      <c r="B35" s="211" t="s">
        <v>24</v>
      </c>
      <c r="C35" s="211"/>
      <c r="D35" s="211"/>
      <c r="E35" s="211"/>
      <c r="F35" s="211"/>
      <c r="G35" s="211"/>
      <c r="H35" s="211"/>
      <c r="I35" s="211"/>
      <c r="J35" s="211"/>
      <c r="K35" s="211"/>
      <c r="L35" s="76"/>
    </row>
    <row r="36" spans="2:21" x14ac:dyDescent="0.2">
      <c r="B36" s="35"/>
      <c r="C36" s="35"/>
      <c r="D36" s="36"/>
      <c r="E36" s="36"/>
      <c r="F36" s="36"/>
      <c r="G36" s="36"/>
      <c r="H36" s="36"/>
      <c r="I36" s="37"/>
      <c r="J36" s="37"/>
      <c r="K36" s="29" t="s">
        <v>20</v>
      </c>
      <c r="L36" s="77"/>
    </row>
    <row r="37" spans="2:21" ht="12.75" customHeight="1" x14ac:dyDescent="0.2">
      <c r="B37" s="209" t="s">
        <v>39</v>
      </c>
      <c r="C37" s="208" t="s">
        <v>40</v>
      </c>
      <c r="D37" s="185" t="s">
        <v>44</v>
      </c>
      <c r="E37" s="186"/>
      <c r="F37" s="186"/>
      <c r="G37" s="187"/>
      <c r="H37" s="197"/>
      <c r="I37" s="208" t="s">
        <v>42</v>
      </c>
      <c r="J37" s="208" t="s">
        <v>23</v>
      </c>
      <c r="K37" s="210" t="s">
        <v>43</v>
      </c>
      <c r="L37" s="40"/>
    </row>
    <row r="38" spans="2:21" x14ac:dyDescent="0.2">
      <c r="B38" s="209"/>
      <c r="C38" s="208"/>
      <c r="D38" s="188"/>
      <c r="E38" s="189"/>
      <c r="F38" s="189"/>
      <c r="G38" s="190"/>
      <c r="H38" s="198"/>
      <c r="I38" s="208"/>
      <c r="J38" s="208"/>
      <c r="K38" s="210"/>
      <c r="L38" s="40"/>
    </row>
    <row r="39" spans="2:21" x14ac:dyDescent="0.2">
      <c r="B39" s="209"/>
      <c r="C39" s="208"/>
      <c r="D39" s="191"/>
      <c r="E39" s="192"/>
      <c r="F39" s="192"/>
      <c r="G39" s="193"/>
      <c r="H39" s="199"/>
      <c r="I39" s="208"/>
      <c r="J39" s="208"/>
      <c r="K39" s="210"/>
      <c r="L39" s="40"/>
    </row>
    <row r="40" spans="2:21" ht="13.5" thickBot="1" x14ac:dyDescent="0.25">
      <c r="B40" s="41">
        <v>1</v>
      </c>
      <c r="C40" s="78">
        <v>2</v>
      </c>
      <c r="D40" s="173">
        <v>3</v>
      </c>
      <c r="E40" s="174"/>
      <c r="F40" s="174"/>
      <c r="G40" s="175"/>
      <c r="H40" s="43"/>
      <c r="I40" s="79" t="s">
        <v>2</v>
      </c>
      <c r="J40" s="79" t="s">
        <v>25</v>
      </c>
      <c r="K40" s="80" t="s">
        <v>26</v>
      </c>
      <c r="L40" s="46"/>
    </row>
    <row r="41" spans="2:21" x14ac:dyDescent="0.2">
      <c r="B41" s="47" t="s">
        <v>5</v>
      </c>
      <c r="C41" s="48" t="s">
        <v>7</v>
      </c>
      <c r="D41" s="176" t="s">
        <v>17</v>
      </c>
      <c r="E41" s="177"/>
      <c r="F41" s="177"/>
      <c r="G41" s="178"/>
      <c r="H41" s="49"/>
      <c r="I41" s="81">
        <v>5860400</v>
      </c>
      <c r="J41" s="81">
        <v>1811686.25</v>
      </c>
      <c r="K41" s="51">
        <v>4048713.75</v>
      </c>
    </row>
    <row r="42" spans="2:21" ht="12.75" customHeight="1" x14ac:dyDescent="0.2">
      <c r="B42" s="52" t="s">
        <v>4</v>
      </c>
      <c r="C42" s="53"/>
      <c r="D42" s="179"/>
      <c r="E42" s="180"/>
      <c r="F42" s="180"/>
      <c r="G42" s="181"/>
      <c r="H42" s="54"/>
      <c r="I42" s="82"/>
      <c r="J42" s="83"/>
      <c r="K42" s="84"/>
    </row>
    <row r="43" spans="2:21" s="63" customFormat="1" ht="22.5" x14ac:dyDescent="0.2">
      <c r="B43" s="9" t="s">
        <v>73</v>
      </c>
      <c r="C43" s="85" t="s">
        <v>7</v>
      </c>
      <c r="D43" s="6" t="s">
        <v>63</v>
      </c>
      <c r="E43" s="7" t="s">
        <v>74</v>
      </c>
      <c r="F43" s="7" t="s">
        <v>75</v>
      </c>
      <c r="G43" s="8" t="s">
        <v>76</v>
      </c>
      <c r="H43" s="14"/>
      <c r="I43" s="10">
        <v>808000</v>
      </c>
      <c r="J43" s="11">
        <v>275209.34999999998</v>
      </c>
      <c r="K43" s="86">
        <f t="shared" ref="K43:K77" si="2">IF(IF(I43="",0,I43)=0,0,(IF(I43&gt;0,IF(J43&gt;I43,0,I43-J43),IF(J43&gt;I43,I43-J43,0))))</f>
        <v>532790.65</v>
      </c>
      <c r="L43" s="87"/>
      <c r="M43" s="61" t="str">
        <f t="shared" ref="M43:M77" si="3">IF(D43="","000",D43)&amp;IF(E43="","0000",E43)&amp;IF(F43="","0000000000",F43)&amp;IF(G43="","000",G43)&amp;H43</f>
        <v>90501040150100190121</v>
      </c>
      <c r="N43" s="62"/>
      <c r="O43" s="62"/>
      <c r="P43" s="62"/>
      <c r="Q43" s="62"/>
      <c r="R43" s="62"/>
      <c r="S43" s="62"/>
      <c r="T43" s="62"/>
      <c r="U43" s="62"/>
    </row>
    <row r="44" spans="2:21" s="63" customFormat="1" ht="33.75" x14ac:dyDescent="0.2">
      <c r="B44" s="9" t="s">
        <v>77</v>
      </c>
      <c r="C44" s="85" t="s">
        <v>7</v>
      </c>
      <c r="D44" s="6" t="s">
        <v>63</v>
      </c>
      <c r="E44" s="7" t="s">
        <v>74</v>
      </c>
      <c r="F44" s="7" t="s">
        <v>75</v>
      </c>
      <c r="G44" s="8" t="s">
        <v>78</v>
      </c>
      <c r="H44" s="14"/>
      <c r="I44" s="10">
        <v>245000</v>
      </c>
      <c r="J44" s="11">
        <v>76013.039999999994</v>
      </c>
      <c r="K44" s="86">
        <f t="shared" si="2"/>
        <v>168986.96</v>
      </c>
      <c r="L44" s="87"/>
      <c r="M44" s="61" t="str">
        <f t="shared" si="3"/>
        <v>90501040150100190129</v>
      </c>
      <c r="N44" s="62"/>
      <c r="O44" s="62"/>
      <c r="P44" s="62"/>
      <c r="Q44" s="62"/>
      <c r="R44" s="62"/>
      <c r="S44" s="62"/>
      <c r="T44" s="62"/>
      <c r="U44" s="62"/>
    </row>
    <row r="45" spans="2:21" s="63" customFormat="1" ht="22.5" x14ac:dyDescent="0.2">
      <c r="B45" s="9" t="s">
        <v>79</v>
      </c>
      <c r="C45" s="85" t="s">
        <v>7</v>
      </c>
      <c r="D45" s="6" t="s">
        <v>63</v>
      </c>
      <c r="E45" s="7" t="s">
        <v>74</v>
      </c>
      <c r="F45" s="7" t="s">
        <v>75</v>
      </c>
      <c r="G45" s="8" t="s">
        <v>80</v>
      </c>
      <c r="H45" s="14"/>
      <c r="I45" s="10">
        <v>43000</v>
      </c>
      <c r="J45" s="11">
        <v>6476.38</v>
      </c>
      <c r="K45" s="86">
        <f t="shared" si="2"/>
        <v>36523.620000000003</v>
      </c>
      <c r="L45" s="87"/>
      <c r="M45" s="61" t="str">
        <f t="shared" si="3"/>
        <v>90501040150100190242</v>
      </c>
      <c r="N45" s="62"/>
      <c r="O45" s="62"/>
      <c r="P45" s="62"/>
      <c r="Q45" s="62"/>
      <c r="R45" s="62"/>
      <c r="S45" s="62"/>
      <c r="T45" s="62"/>
      <c r="U45" s="62"/>
    </row>
    <row r="46" spans="2:21" s="63" customFormat="1" x14ac:dyDescent="0.2">
      <c r="B46" s="9" t="s">
        <v>81</v>
      </c>
      <c r="C46" s="85" t="s">
        <v>7</v>
      </c>
      <c r="D46" s="6" t="s">
        <v>63</v>
      </c>
      <c r="E46" s="7" t="s">
        <v>74</v>
      </c>
      <c r="F46" s="7" t="s">
        <v>75</v>
      </c>
      <c r="G46" s="8" t="s">
        <v>82</v>
      </c>
      <c r="H46" s="14"/>
      <c r="I46" s="10">
        <v>195000</v>
      </c>
      <c r="J46" s="11">
        <v>49904.480000000003</v>
      </c>
      <c r="K46" s="86">
        <f t="shared" si="2"/>
        <v>145095.51999999999</v>
      </c>
      <c r="L46" s="87"/>
      <c r="M46" s="61" t="str">
        <f t="shared" si="3"/>
        <v>90501040150100190244</v>
      </c>
      <c r="N46" s="62"/>
      <c r="O46" s="62"/>
      <c r="P46" s="62"/>
      <c r="Q46" s="62"/>
      <c r="R46" s="62"/>
      <c r="S46" s="62"/>
      <c r="T46" s="62"/>
      <c r="U46" s="62"/>
    </row>
    <row r="47" spans="2:21" s="63" customFormat="1" x14ac:dyDescent="0.2">
      <c r="B47" s="9" t="s">
        <v>83</v>
      </c>
      <c r="C47" s="85" t="s">
        <v>7</v>
      </c>
      <c r="D47" s="6" t="s">
        <v>63</v>
      </c>
      <c r="E47" s="7" t="s">
        <v>74</v>
      </c>
      <c r="F47" s="7" t="s">
        <v>75</v>
      </c>
      <c r="G47" s="8" t="s">
        <v>84</v>
      </c>
      <c r="H47" s="14"/>
      <c r="I47" s="10">
        <v>110000</v>
      </c>
      <c r="J47" s="11">
        <v>54151</v>
      </c>
      <c r="K47" s="86">
        <f t="shared" si="2"/>
        <v>55849</v>
      </c>
      <c r="L47" s="87"/>
      <c r="M47" s="61" t="str">
        <f t="shared" si="3"/>
        <v>90501040150100190247</v>
      </c>
      <c r="N47" s="62"/>
      <c r="O47" s="62"/>
      <c r="P47" s="62"/>
      <c r="Q47" s="62"/>
      <c r="R47" s="62"/>
      <c r="S47" s="62"/>
      <c r="T47" s="62"/>
      <c r="U47" s="62"/>
    </row>
    <row r="48" spans="2:21" s="63" customFormat="1" ht="22.5" x14ac:dyDescent="0.2">
      <c r="B48" s="9" t="s">
        <v>86</v>
      </c>
      <c r="C48" s="85" t="s">
        <v>7</v>
      </c>
      <c r="D48" s="6" t="s">
        <v>63</v>
      </c>
      <c r="E48" s="7" t="s">
        <v>74</v>
      </c>
      <c r="F48" s="7" t="s">
        <v>75</v>
      </c>
      <c r="G48" s="8" t="s">
        <v>85</v>
      </c>
      <c r="H48" s="14"/>
      <c r="I48" s="10">
        <v>2000</v>
      </c>
      <c r="J48" s="11">
        <v>0</v>
      </c>
      <c r="K48" s="86">
        <f t="shared" si="2"/>
        <v>2000</v>
      </c>
      <c r="L48" s="87"/>
      <c r="M48" s="61" t="str">
        <f t="shared" si="3"/>
        <v>90501040150100190851</v>
      </c>
      <c r="N48" s="62"/>
      <c r="O48" s="62"/>
      <c r="P48" s="62"/>
      <c r="Q48" s="62"/>
      <c r="R48" s="62"/>
      <c r="S48" s="62"/>
      <c r="T48" s="62"/>
      <c r="U48" s="62"/>
    </row>
    <row r="49" spans="2:21" s="63" customFormat="1" ht="22.5" x14ac:dyDescent="0.2">
      <c r="B49" s="9" t="s">
        <v>73</v>
      </c>
      <c r="C49" s="85" t="s">
        <v>7</v>
      </c>
      <c r="D49" s="6" t="s">
        <v>63</v>
      </c>
      <c r="E49" s="7" t="s">
        <v>74</v>
      </c>
      <c r="F49" s="7" t="s">
        <v>87</v>
      </c>
      <c r="G49" s="8" t="s">
        <v>76</v>
      </c>
      <c r="H49" s="14"/>
      <c r="I49" s="10">
        <v>647000</v>
      </c>
      <c r="J49" s="11">
        <v>226882</v>
      </c>
      <c r="K49" s="86">
        <f t="shared" si="2"/>
        <v>420118</v>
      </c>
      <c r="L49" s="87"/>
      <c r="M49" s="61" t="str">
        <f t="shared" si="3"/>
        <v>90501040150100220121</v>
      </c>
      <c r="N49" s="62"/>
      <c r="O49" s="62"/>
      <c r="P49" s="62"/>
      <c r="Q49" s="62"/>
      <c r="R49" s="62"/>
      <c r="S49" s="62"/>
      <c r="T49" s="62"/>
      <c r="U49" s="62"/>
    </row>
    <row r="50" spans="2:21" s="63" customFormat="1" ht="33.75" x14ac:dyDescent="0.2">
      <c r="B50" s="9" t="s">
        <v>77</v>
      </c>
      <c r="C50" s="85" t="s">
        <v>7</v>
      </c>
      <c r="D50" s="6" t="s">
        <v>63</v>
      </c>
      <c r="E50" s="7" t="s">
        <v>74</v>
      </c>
      <c r="F50" s="7" t="s">
        <v>87</v>
      </c>
      <c r="G50" s="8" t="s">
        <v>78</v>
      </c>
      <c r="H50" s="14"/>
      <c r="I50" s="10">
        <v>196000</v>
      </c>
      <c r="J50" s="11">
        <v>65452.46</v>
      </c>
      <c r="K50" s="86">
        <f t="shared" si="2"/>
        <v>130547.54</v>
      </c>
      <c r="L50" s="87"/>
      <c r="M50" s="61" t="str">
        <f t="shared" si="3"/>
        <v>90501040150100220129</v>
      </c>
      <c r="N50" s="62"/>
      <c r="O50" s="62"/>
      <c r="P50" s="62"/>
      <c r="Q50" s="62"/>
      <c r="R50" s="62"/>
      <c r="S50" s="62"/>
      <c r="T50" s="62"/>
      <c r="U50" s="62"/>
    </row>
    <row r="51" spans="2:21" s="63" customFormat="1" x14ac:dyDescent="0.2">
      <c r="B51" s="9" t="s">
        <v>91</v>
      </c>
      <c r="C51" s="85" t="s">
        <v>7</v>
      </c>
      <c r="D51" s="6" t="s">
        <v>63</v>
      </c>
      <c r="E51" s="7" t="s">
        <v>90</v>
      </c>
      <c r="F51" s="7" t="s">
        <v>89</v>
      </c>
      <c r="G51" s="8" t="s">
        <v>88</v>
      </c>
      <c r="H51" s="14"/>
      <c r="I51" s="10">
        <v>1090000</v>
      </c>
      <c r="J51" s="11">
        <v>392089.5</v>
      </c>
      <c r="K51" s="86">
        <f t="shared" si="2"/>
        <v>697910.5</v>
      </c>
      <c r="L51" s="87"/>
      <c r="M51" s="61" t="str">
        <f t="shared" si="3"/>
        <v>90501130150100590111</v>
      </c>
      <c r="N51" s="62"/>
      <c r="O51" s="62"/>
      <c r="P51" s="62"/>
      <c r="Q51" s="62"/>
      <c r="R51" s="62"/>
      <c r="S51" s="62"/>
      <c r="T51" s="62"/>
      <c r="U51" s="62"/>
    </row>
    <row r="52" spans="2:21" s="63" customFormat="1" ht="33.75" x14ac:dyDescent="0.2">
      <c r="B52" s="9" t="s">
        <v>92</v>
      </c>
      <c r="C52" s="85" t="s">
        <v>7</v>
      </c>
      <c r="D52" s="6" t="s">
        <v>63</v>
      </c>
      <c r="E52" s="7" t="s">
        <v>90</v>
      </c>
      <c r="F52" s="7" t="s">
        <v>89</v>
      </c>
      <c r="G52" s="8" t="s">
        <v>93</v>
      </c>
      <c r="H52" s="14"/>
      <c r="I52" s="10">
        <v>328000</v>
      </c>
      <c r="J52" s="11">
        <v>105205.31</v>
      </c>
      <c r="K52" s="86">
        <f t="shared" si="2"/>
        <v>222794.69</v>
      </c>
      <c r="L52" s="87"/>
      <c r="M52" s="61" t="str">
        <f t="shared" si="3"/>
        <v>90501130150100590119</v>
      </c>
      <c r="N52" s="62"/>
      <c r="O52" s="62"/>
      <c r="P52" s="62"/>
      <c r="Q52" s="62"/>
      <c r="R52" s="62"/>
      <c r="S52" s="62"/>
      <c r="T52" s="62"/>
      <c r="U52" s="62"/>
    </row>
    <row r="53" spans="2:21" s="63" customFormat="1" x14ac:dyDescent="0.2">
      <c r="B53" s="9" t="s">
        <v>81</v>
      </c>
      <c r="C53" s="85" t="s">
        <v>7</v>
      </c>
      <c r="D53" s="6" t="s">
        <v>63</v>
      </c>
      <c r="E53" s="7" t="s">
        <v>90</v>
      </c>
      <c r="F53" s="7" t="s">
        <v>89</v>
      </c>
      <c r="G53" s="8" t="s">
        <v>82</v>
      </c>
      <c r="H53" s="14"/>
      <c r="I53" s="10">
        <v>212000</v>
      </c>
      <c r="J53" s="11">
        <v>65707.55</v>
      </c>
      <c r="K53" s="86">
        <f t="shared" si="2"/>
        <v>146292.45000000001</v>
      </c>
      <c r="L53" s="87"/>
      <c r="M53" s="61" t="str">
        <f t="shared" si="3"/>
        <v>90501130150100590244</v>
      </c>
      <c r="N53" s="62"/>
      <c r="O53" s="62"/>
      <c r="P53" s="62"/>
      <c r="Q53" s="62"/>
      <c r="R53" s="62"/>
      <c r="S53" s="62"/>
      <c r="T53" s="62"/>
      <c r="U53" s="62"/>
    </row>
    <row r="54" spans="2:21" s="63" customFormat="1" x14ac:dyDescent="0.2">
      <c r="B54" s="9" t="s">
        <v>94</v>
      </c>
      <c r="C54" s="85" t="s">
        <v>7</v>
      </c>
      <c r="D54" s="6" t="s">
        <v>63</v>
      </c>
      <c r="E54" s="7" t="s">
        <v>90</v>
      </c>
      <c r="F54" s="7" t="s">
        <v>89</v>
      </c>
      <c r="G54" s="8" t="s">
        <v>95</v>
      </c>
      <c r="H54" s="14"/>
      <c r="I54" s="10">
        <v>2000</v>
      </c>
      <c r="J54" s="11">
        <v>535</v>
      </c>
      <c r="K54" s="86">
        <f t="shared" si="2"/>
        <v>1465</v>
      </c>
      <c r="L54" s="87"/>
      <c r="M54" s="61" t="str">
        <f t="shared" si="3"/>
        <v>90501130150100590852</v>
      </c>
      <c r="N54" s="62"/>
      <c r="O54" s="62"/>
      <c r="P54" s="62"/>
      <c r="Q54" s="62"/>
      <c r="R54" s="62"/>
      <c r="S54" s="62"/>
      <c r="T54" s="62"/>
      <c r="U54" s="62"/>
    </row>
    <row r="55" spans="2:21" s="63" customFormat="1" x14ac:dyDescent="0.2">
      <c r="B55" s="9" t="s">
        <v>81</v>
      </c>
      <c r="C55" s="85" t="s">
        <v>7</v>
      </c>
      <c r="D55" s="6" t="s">
        <v>63</v>
      </c>
      <c r="E55" s="7" t="s">
        <v>90</v>
      </c>
      <c r="F55" s="7" t="s">
        <v>96</v>
      </c>
      <c r="G55" s="8" t="s">
        <v>82</v>
      </c>
      <c r="H55" s="14"/>
      <c r="I55" s="10">
        <v>6000</v>
      </c>
      <c r="J55" s="11">
        <v>3500</v>
      </c>
      <c r="K55" s="86">
        <f t="shared" si="2"/>
        <v>2500</v>
      </c>
      <c r="L55" s="87"/>
      <c r="M55" s="61" t="str">
        <f t="shared" si="3"/>
        <v>90501139990020020244</v>
      </c>
      <c r="N55" s="62"/>
      <c r="O55" s="62"/>
      <c r="P55" s="62"/>
      <c r="Q55" s="62"/>
      <c r="R55" s="62"/>
      <c r="S55" s="62"/>
      <c r="T55" s="62"/>
      <c r="U55" s="62"/>
    </row>
    <row r="56" spans="2:21" s="63" customFormat="1" ht="22.5" x14ac:dyDescent="0.2">
      <c r="B56" s="9" t="s">
        <v>73</v>
      </c>
      <c r="C56" s="85" t="s">
        <v>7</v>
      </c>
      <c r="D56" s="6" t="s">
        <v>63</v>
      </c>
      <c r="E56" s="7" t="s">
        <v>97</v>
      </c>
      <c r="F56" s="7" t="s">
        <v>98</v>
      </c>
      <c r="G56" s="8" t="s">
        <v>76</v>
      </c>
      <c r="H56" s="14"/>
      <c r="I56" s="10">
        <v>93500</v>
      </c>
      <c r="J56" s="11">
        <v>30574.89</v>
      </c>
      <c r="K56" s="86">
        <f t="shared" si="2"/>
        <v>62925.11</v>
      </c>
      <c r="L56" s="87"/>
      <c r="M56" s="61" t="str">
        <f t="shared" si="3"/>
        <v>90502039990051180121</v>
      </c>
      <c r="N56" s="62"/>
      <c r="O56" s="62"/>
      <c r="P56" s="62"/>
      <c r="Q56" s="62"/>
      <c r="R56" s="62"/>
      <c r="S56" s="62"/>
      <c r="T56" s="62"/>
      <c r="U56" s="62"/>
    </row>
    <row r="57" spans="2:21" s="63" customFormat="1" ht="33.75" x14ac:dyDescent="0.2">
      <c r="B57" s="9" t="s">
        <v>77</v>
      </c>
      <c r="C57" s="85" t="s">
        <v>7</v>
      </c>
      <c r="D57" s="6" t="s">
        <v>63</v>
      </c>
      <c r="E57" s="7" t="s">
        <v>97</v>
      </c>
      <c r="F57" s="7" t="s">
        <v>98</v>
      </c>
      <c r="G57" s="8" t="s">
        <v>78</v>
      </c>
      <c r="H57" s="14"/>
      <c r="I57" s="10">
        <v>28000</v>
      </c>
      <c r="J57" s="11">
        <v>8267.52</v>
      </c>
      <c r="K57" s="86">
        <f t="shared" si="2"/>
        <v>19732.48</v>
      </c>
      <c r="L57" s="87"/>
      <c r="M57" s="61" t="str">
        <f t="shared" si="3"/>
        <v>90502039990051180129</v>
      </c>
      <c r="N57" s="62"/>
      <c r="O57" s="62"/>
      <c r="P57" s="62"/>
      <c r="Q57" s="62"/>
      <c r="R57" s="62"/>
      <c r="S57" s="62"/>
      <c r="T57" s="62"/>
      <c r="U57" s="62"/>
    </row>
    <row r="58" spans="2:21" s="63" customFormat="1" ht="22.5" x14ac:dyDescent="0.2">
      <c r="B58" s="9" t="s">
        <v>79</v>
      </c>
      <c r="C58" s="85" t="s">
        <v>7</v>
      </c>
      <c r="D58" s="6" t="s">
        <v>63</v>
      </c>
      <c r="E58" s="7" t="s">
        <v>97</v>
      </c>
      <c r="F58" s="7" t="s">
        <v>98</v>
      </c>
      <c r="G58" s="8" t="s">
        <v>80</v>
      </c>
      <c r="H58" s="14"/>
      <c r="I58" s="10">
        <v>6500</v>
      </c>
      <c r="J58" s="11">
        <v>0</v>
      </c>
      <c r="K58" s="86">
        <f t="shared" si="2"/>
        <v>6500</v>
      </c>
      <c r="L58" s="87"/>
      <c r="M58" s="61" t="str">
        <f t="shared" si="3"/>
        <v>90502039990051180242</v>
      </c>
      <c r="N58" s="62"/>
      <c r="O58" s="62"/>
      <c r="P58" s="62"/>
      <c r="Q58" s="62"/>
      <c r="R58" s="62"/>
      <c r="S58" s="62"/>
      <c r="T58" s="62"/>
      <c r="U58" s="62"/>
    </row>
    <row r="59" spans="2:21" s="63" customFormat="1" x14ac:dyDescent="0.2">
      <c r="B59" s="9" t="s">
        <v>81</v>
      </c>
      <c r="C59" s="85" t="s">
        <v>7</v>
      </c>
      <c r="D59" s="6" t="s">
        <v>63</v>
      </c>
      <c r="E59" s="7" t="s">
        <v>97</v>
      </c>
      <c r="F59" s="7" t="s">
        <v>98</v>
      </c>
      <c r="G59" s="8" t="s">
        <v>82</v>
      </c>
      <c r="H59" s="14"/>
      <c r="I59" s="10">
        <v>10900</v>
      </c>
      <c r="J59" s="11">
        <v>0</v>
      </c>
      <c r="K59" s="86">
        <f t="shared" si="2"/>
        <v>10900</v>
      </c>
      <c r="L59" s="87"/>
      <c r="M59" s="61" t="str">
        <f t="shared" si="3"/>
        <v>90502039990051180244</v>
      </c>
      <c r="N59" s="62"/>
      <c r="O59" s="62"/>
      <c r="P59" s="62"/>
      <c r="Q59" s="62"/>
      <c r="R59" s="62"/>
      <c r="S59" s="62"/>
      <c r="T59" s="62"/>
      <c r="U59" s="62"/>
    </row>
    <row r="60" spans="2:21" s="63" customFormat="1" x14ac:dyDescent="0.2">
      <c r="B60" s="9" t="s">
        <v>81</v>
      </c>
      <c r="C60" s="85" t="s">
        <v>7</v>
      </c>
      <c r="D60" s="6" t="s">
        <v>63</v>
      </c>
      <c r="E60" s="7" t="s">
        <v>99</v>
      </c>
      <c r="F60" s="7" t="s">
        <v>100</v>
      </c>
      <c r="G60" s="8" t="s">
        <v>82</v>
      </c>
      <c r="H60" s="14"/>
      <c r="I60" s="10">
        <v>1000</v>
      </c>
      <c r="J60" s="11">
        <v>0</v>
      </c>
      <c r="K60" s="86">
        <f t="shared" si="2"/>
        <v>1000</v>
      </c>
      <c r="L60" s="87"/>
      <c r="M60" s="61" t="str">
        <f t="shared" si="3"/>
        <v>90503100160120350244</v>
      </c>
      <c r="N60" s="62"/>
      <c r="O60" s="62"/>
      <c r="P60" s="62"/>
      <c r="Q60" s="62"/>
      <c r="R60" s="62"/>
      <c r="S60" s="62"/>
      <c r="T60" s="62"/>
      <c r="U60" s="62"/>
    </row>
    <row r="61" spans="2:21" s="63" customFormat="1" x14ac:dyDescent="0.2">
      <c r="B61" s="9" t="s">
        <v>81</v>
      </c>
      <c r="C61" s="85" t="s">
        <v>7</v>
      </c>
      <c r="D61" s="6" t="s">
        <v>63</v>
      </c>
      <c r="E61" s="7" t="s">
        <v>101</v>
      </c>
      <c r="F61" s="7" t="s">
        <v>102</v>
      </c>
      <c r="G61" s="8" t="s">
        <v>82</v>
      </c>
      <c r="H61" s="14"/>
      <c r="I61" s="10">
        <v>2000</v>
      </c>
      <c r="J61" s="11">
        <v>0</v>
      </c>
      <c r="K61" s="86">
        <f t="shared" si="2"/>
        <v>2000</v>
      </c>
      <c r="L61" s="87"/>
      <c r="M61" s="61" t="str">
        <f t="shared" si="3"/>
        <v>90503140160129999244</v>
      </c>
      <c r="N61" s="62"/>
      <c r="O61" s="62"/>
      <c r="P61" s="62"/>
      <c r="Q61" s="62"/>
      <c r="R61" s="62"/>
      <c r="S61" s="62"/>
      <c r="T61" s="62"/>
      <c r="U61" s="62"/>
    </row>
    <row r="62" spans="2:21" s="63" customFormat="1" x14ac:dyDescent="0.2">
      <c r="B62" s="9" t="s">
        <v>81</v>
      </c>
      <c r="C62" s="85" t="s">
        <v>7</v>
      </c>
      <c r="D62" s="6" t="s">
        <v>63</v>
      </c>
      <c r="E62" s="7" t="s">
        <v>101</v>
      </c>
      <c r="F62" s="7" t="s">
        <v>103</v>
      </c>
      <c r="G62" s="8" t="s">
        <v>82</v>
      </c>
      <c r="H62" s="14"/>
      <c r="I62" s="10">
        <v>2000</v>
      </c>
      <c r="J62" s="11">
        <v>0</v>
      </c>
      <c r="K62" s="86">
        <f t="shared" si="2"/>
        <v>2000</v>
      </c>
      <c r="L62" s="87"/>
      <c r="M62" s="61" t="str">
        <f t="shared" si="3"/>
        <v>90503140170120380244</v>
      </c>
      <c r="N62" s="62"/>
      <c r="O62" s="62"/>
      <c r="P62" s="62"/>
      <c r="Q62" s="62"/>
      <c r="R62" s="62"/>
      <c r="S62" s="62"/>
      <c r="T62" s="62"/>
      <c r="U62" s="62"/>
    </row>
    <row r="63" spans="2:21" s="63" customFormat="1" x14ac:dyDescent="0.2">
      <c r="B63" s="9" t="s">
        <v>81</v>
      </c>
      <c r="C63" s="85" t="s">
        <v>7</v>
      </c>
      <c r="D63" s="6" t="s">
        <v>63</v>
      </c>
      <c r="E63" s="7" t="s">
        <v>104</v>
      </c>
      <c r="F63" s="7" t="s">
        <v>105</v>
      </c>
      <c r="G63" s="8" t="s">
        <v>82</v>
      </c>
      <c r="H63" s="14"/>
      <c r="I63" s="10">
        <v>14500</v>
      </c>
      <c r="J63" s="11">
        <v>0</v>
      </c>
      <c r="K63" s="86">
        <f t="shared" si="2"/>
        <v>14500</v>
      </c>
      <c r="L63" s="87"/>
      <c r="M63" s="61" t="str">
        <f t="shared" si="3"/>
        <v>90504059990073880244</v>
      </c>
      <c r="N63" s="62"/>
      <c r="O63" s="62"/>
      <c r="P63" s="62"/>
      <c r="Q63" s="62"/>
      <c r="R63" s="62"/>
      <c r="S63" s="62"/>
      <c r="T63" s="62"/>
      <c r="U63" s="62"/>
    </row>
    <row r="64" spans="2:21" s="63" customFormat="1" x14ac:dyDescent="0.2">
      <c r="B64" s="9" t="s">
        <v>81</v>
      </c>
      <c r="C64" s="85" t="s">
        <v>7</v>
      </c>
      <c r="D64" s="6" t="s">
        <v>63</v>
      </c>
      <c r="E64" s="7" t="s">
        <v>106</v>
      </c>
      <c r="F64" s="7" t="s">
        <v>107</v>
      </c>
      <c r="G64" s="8" t="s">
        <v>82</v>
      </c>
      <c r="H64" s="14"/>
      <c r="I64" s="10">
        <v>156000</v>
      </c>
      <c r="J64" s="11">
        <v>25000</v>
      </c>
      <c r="K64" s="86">
        <f t="shared" si="2"/>
        <v>131000</v>
      </c>
      <c r="L64" s="87"/>
      <c r="M64" s="61" t="str">
        <f t="shared" si="3"/>
        <v>90504090140180570244</v>
      </c>
      <c r="N64" s="62"/>
      <c r="O64" s="62"/>
      <c r="P64" s="62"/>
      <c r="Q64" s="62"/>
      <c r="R64" s="62"/>
      <c r="S64" s="62"/>
      <c r="T64" s="62"/>
      <c r="U64" s="62"/>
    </row>
    <row r="65" spans="2:21" s="63" customFormat="1" x14ac:dyDescent="0.2">
      <c r="B65" s="9" t="s">
        <v>81</v>
      </c>
      <c r="C65" s="85" t="s">
        <v>7</v>
      </c>
      <c r="D65" s="6" t="s">
        <v>63</v>
      </c>
      <c r="E65" s="7" t="s">
        <v>108</v>
      </c>
      <c r="F65" s="7" t="s">
        <v>109</v>
      </c>
      <c r="G65" s="8" t="s">
        <v>82</v>
      </c>
      <c r="H65" s="14"/>
      <c r="I65" s="10">
        <v>640000</v>
      </c>
      <c r="J65" s="11">
        <v>0</v>
      </c>
      <c r="K65" s="86">
        <f t="shared" si="2"/>
        <v>640000</v>
      </c>
      <c r="L65" s="87"/>
      <c r="M65" s="61" t="str">
        <f t="shared" si="3"/>
        <v>90504120150420470244</v>
      </c>
      <c r="N65" s="62"/>
      <c r="O65" s="62"/>
      <c r="P65" s="62"/>
      <c r="Q65" s="62"/>
      <c r="R65" s="62"/>
      <c r="S65" s="62"/>
      <c r="T65" s="62"/>
      <c r="U65" s="62"/>
    </row>
    <row r="66" spans="2:21" s="63" customFormat="1" x14ac:dyDescent="0.2">
      <c r="B66" s="9" t="s">
        <v>81</v>
      </c>
      <c r="C66" s="85" t="s">
        <v>7</v>
      </c>
      <c r="D66" s="6" t="s">
        <v>63</v>
      </c>
      <c r="E66" s="7" t="s">
        <v>108</v>
      </c>
      <c r="F66" s="7" t="s">
        <v>110</v>
      </c>
      <c r="G66" s="8" t="s">
        <v>82</v>
      </c>
      <c r="H66" s="14"/>
      <c r="I66" s="10">
        <v>3000</v>
      </c>
      <c r="J66" s="11">
        <v>0</v>
      </c>
      <c r="K66" s="86">
        <f t="shared" si="2"/>
        <v>3000</v>
      </c>
      <c r="L66" s="87"/>
      <c r="M66" s="61" t="str">
        <f t="shared" si="3"/>
        <v>90504120180129990244</v>
      </c>
      <c r="N66" s="62"/>
      <c r="O66" s="62"/>
      <c r="P66" s="62"/>
      <c r="Q66" s="62"/>
      <c r="R66" s="62"/>
      <c r="S66" s="62"/>
      <c r="T66" s="62"/>
      <c r="U66" s="62"/>
    </row>
    <row r="67" spans="2:21" s="63" customFormat="1" x14ac:dyDescent="0.2">
      <c r="B67" s="9" t="s">
        <v>81</v>
      </c>
      <c r="C67" s="85" t="s">
        <v>7</v>
      </c>
      <c r="D67" s="6" t="s">
        <v>63</v>
      </c>
      <c r="E67" s="7" t="s">
        <v>111</v>
      </c>
      <c r="F67" s="7" t="s">
        <v>112</v>
      </c>
      <c r="G67" s="8" t="s">
        <v>82</v>
      </c>
      <c r="H67" s="14"/>
      <c r="I67" s="10">
        <v>124000</v>
      </c>
      <c r="J67" s="11">
        <v>32222.35</v>
      </c>
      <c r="K67" s="86">
        <f t="shared" si="2"/>
        <v>91777.65</v>
      </c>
      <c r="L67" s="87"/>
      <c r="M67" s="61" t="str">
        <f t="shared" si="3"/>
        <v>90505030110129990244</v>
      </c>
      <c r="N67" s="62"/>
      <c r="O67" s="62"/>
      <c r="P67" s="62"/>
      <c r="Q67" s="62"/>
      <c r="R67" s="62"/>
      <c r="S67" s="62"/>
      <c r="T67" s="62"/>
      <c r="U67" s="62"/>
    </row>
    <row r="68" spans="2:21" s="63" customFormat="1" ht="22.5" x14ac:dyDescent="0.2">
      <c r="B68" s="9" t="s">
        <v>86</v>
      </c>
      <c r="C68" s="85" t="s">
        <v>7</v>
      </c>
      <c r="D68" s="6" t="s">
        <v>63</v>
      </c>
      <c r="E68" s="7" t="s">
        <v>111</v>
      </c>
      <c r="F68" s="7" t="s">
        <v>112</v>
      </c>
      <c r="G68" s="8" t="s">
        <v>85</v>
      </c>
      <c r="H68" s="14"/>
      <c r="I68" s="10">
        <v>11000</v>
      </c>
      <c r="J68" s="11">
        <v>0</v>
      </c>
      <c r="K68" s="86">
        <f t="shared" si="2"/>
        <v>11000</v>
      </c>
      <c r="L68" s="87"/>
      <c r="M68" s="61" t="str">
        <f t="shared" si="3"/>
        <v>90505030110129990851</v>
      </c>
      <c r="N68" s="62"/>
      <c r="O68" s="62"/>
      <c r="P68" s="62"/>
      <c r="Q68" s="62"/>
      <c r="R68" s="62"/>
      <c r="S68" s="62"/>
      <c r="T68" s="62"/>
      <c r="U68" s="62"/>
    </row>
    <row r="69" spans="2:21" s="63" customFormat="1" x14ac:dyDescent="0.2">
      <c r="B69" s="9" t="s">
        <v>113</v>
      </c>
      <c r="C69" s="85" t="s">
        <v>7</v>
      </c>
      <c r="D69" s="6" t="s">
        <v>63</v>
      </c>
      <c r="E69" s="7" t="s">
        <v>111</v>
      </c>
      <c r="F69" s="7" t="s">
        <v>114</v>
      </c>
      <c r="G69" s="8" t="s">
        <v>115</v>
      </c>
      <c r="H69" s="14"/>
      <c r="I69" s="10">
        <v>11000</v>
      </c>
      <c r="J69" s="11">
        <v>0</v>
      </c>
      <c r="K69" s="86">
        <f t="shared" si="2"/>
        <v>11000</v>
      </c>
      <c r="L69" s="87"/>
      <c r="M69" s="61" t="str">
        <f t="shared" si="3"/>
        <v>90505030110281340540</v>
      </c>
      <c r="N69" s="62"/>
      <c r="O69" s="62"/>
      <c r="P69" s="62"/>
      <c r="Q69" s="62"/>
      <c r="R69" s="62"/>
      <c r="S69" s="62"/>
      <c r="T69" s="62"/>
      <c r="U69" s="62"/>
    </row>
    <row r="70" spans="2:21" s="63" customFormat="1" x14ac:dyDescent="0.2">
      <c r="B70" s="9" t="s">
        <v>81</v>
      </c>
      <c r="C70" s="85" t="s">
        <v>7</v>
      </c>
      <c r="D70" s="6" t="s">
        <v>63</v>
      </c>
      <c r="E70" s="7" t="s">
        <v>111</v>
      </c>
      <c r="F70" s="7" t="s">
        <v>116</v>
      </c>
      <c r="G70" s="8" t="s">
        <v>82</v>
      </c>
      <c r="H70" s="14"/>
      <c r="I70" s="10">
        <v>110000</v>
      </c>
      <c r="J70" s="11">
        <v>45954</v>
      </c>
      <c r="K70" s="86">
        <f t="shared" si="2"/>
        <v>64046</v>
      </c>
      <c r="L70" s="87"/>
      <c r="M70" s="61" t="str">
        <f t="shared" si="3"/>
        <v>90505030110371340244</v>
      </c>
      <c r="N70" s="62"/>
      <c r="O70" s="62"/>
      <c r="P70" s="62"/>
      <c r="Q70" s="62"/>
      <c r="R70" s="62"/>
      <c r="S70" s="62"/>
      <c r="T70" s="62"/>
      <c r="U70" s="62"/>
    </row>
    <row r="71" spans="2:21" s="63" customFormat="1" x14ac:dyDescent="0.2">
      <c r="B71" s="9" t="s">
        <v>81</v>
      </c>
      <c r="C71" s="85" t="s">
        <v>7</v>
      </c>
      <c r="D71" s="6" t="s">
        <v>63</v>
      </c>
      <c r="E71" s="7" t="s">
        <v>111</v>
      </c>
      <c r="F71" s="7" t="s">
        <v>117</v>
      </c>
      <c r="G71" s="8" t="s">
        <v>82</v>
      </c>
      <c r="H71" s="14"/>
      <c r="I71" s="10">
        <v>331000</v>
      </c>
      <c r="J71" s="11">
        <v>136875.56</v>
      </c>
      <c r="K71" s="86">
        <f t="shared" si="2"/>
        <v>194124.44</v>
      </c>
      <c r="L71" s="87"/>
      <c r="M71" s="61" t="str">
        <f t="shared" si="3"/>
        <v>905050301103S1340244</v>
      </c>
      <c r="N71" s="62"/>
      <c r="O71" s="62"/>
      <c r="P71" s="62"/>
      <c r="Q71" s="62"/>
      <c r="R71" s="62"/>
      <c r="S71" s="62"/>
      <c r="T71" s="62"/>
      <c r="U71" s="62"/>
    </row>
    <row r="72" spans="2:21" s="63" customFormat="1" x14ac:dyDescent="0.2">
      <c r="B72" s="9" t="s">
        <v>81</v>
      </c>
      <c r="C72" s="85" t="s">
        <v>7</v>
      </c>
      <c r="D72" s="6" t="s">
        <v>63</v>
      </c>
      <c r="E72" s="7" t="s">
        <v>118</v>
      </c>
      <c r="F72" s="7" t="s">
        <v>119</v>
      </c>
      <c r="G72" s="8" t="s">
        <v>82</v>
      </c>
      <c r="H72" s="14"/>
      <c r="I72" s="10">
        <v>7000</v>
      </c>
      <c r="J72" s="11">
        <v>3700</v>
      </c>
      <c r="K72" s="86">
        <f t="shared" si="2"/>
        <v>3300</v>
      </c>
      <c r="L72" s="87"/>
      <c r="M72" s="61" t="str">
        <f t="shared" si="3"/>
        <v>90507050150521010244</v>
      </c>
      <c r="N72" s="62"/>
      <c r="O72" s="62"/>
      <c r="P72" s="62"/>
      <c r="Q72" s="62"/>
      <c r="R72" s="62"/>
      <c r="S72" s="62"/>
      <c r="T72" s="62"/>
      <c r="U72" s="62"/>
    </row>
    <row r="73" spans="2:21" s="63" customFormat="1" x14ac:dyDescent="0.2">
      <c r="B73" s="9" t="s">
        <v>113</v>
      </c>
      <c r="C73" s="85" t="s">
        <v>7</v>
      </c>
      <c r="D73" s="6" t="s">
        <v>63</v>
      </c>
      <c r="E73" s="7" t="s">
        <v>120</v>
      </c>
      <c r="F73" s="7" t="s">
        <v>121</v>
      </c>
      <c r="G73" s="8" t="s">
        <v>115</v>
      </c>
      <c r="H73" s="14"/>
      <c r="I73" s="10">
        <v>245000</v>
      </c>
      <c r="J73" s="11">
        <v>98900</v>
      </c>
      <c r="K73" s="86">
        <f t="shared" si="2"/>
        <v>146100</v>
      </c>
      <c r="L73" s="87"/>
      <c r="M73" s="61" t="str">
        <f t="shared" si="3"/>
        <v>90508010120181690540</v>
      </c>
      <c r="N73" s="62"/>
      <c r="O73" s="62"/>
      <c r="P73" s="62"/>
      <c r="Q73" s="62"/>
      <c r="R73" s="62"/>
      <c r="S73" s="62"/>
      <c r="T73" s="62"/>
      <c r="U73" s="62"/>
    </row>
    <row r="74" spans="2:21" s="63" customFormat="1" x14ac:dyDescent="0.2">
      <c r="B74" s="9" t="s">
        <v>113</v>
      </c>
      <c r="C74" s="85" t="s">
        <v>7</v>
      </c>
      <c r="D74" s="6" t="s">
        <v>63</v>
      </c>
      <c r="E74" s="7" t="s">
        <v>120</v>
      </c>
      <c r="F74" s="7" t="s">
        <v>122</v>
      </c>
      <c r="G74" s="8" t="s">
        <v>115</v>
      </c>
      <c r="H74" s="14"/>
      <c r="I74" s="10">
        <v>14000</v>
      </c>
      <c r="J74" s="11">
        <v>4461.12</v>
      </c>
      <c r="K74" s="86">
        <f t="shared" si="2"/>
        <v>9538.8799999999992</v>
      </c>
      <c r="L74" s="87"/>
      <c r="M74" s="61" t="str">
        <f t="shared" si="3"/>
        <v>90508010120282220540</v>
      </c>
      <c r="N74" s="62"/>
      <c r="O74" s="62"/>
      <c r="P74" s="62"/>
      <c r="Q74" s="62"/>
      <c r="R74" s="62"/>
      <c r="S74" s="62"/>
      <c r="T74" s="62"/>
      <c r="U74" s="62"/>
    </row>
    <row r="75" spans="2:21" s="63" customFormat="1" ht="22.5" x14ac:dyDescent="0.2">
      <c r="B75" s="9" t="s">
        <v>79</v>
      </c>
      <c r="C75" s="85" t="s">
        <v>7</v>
      </c>
      <c r="D75" s="6" t="s">
        <v>63</v>
      </c>
      <c r="E75" s="7" t="s">
        <v>123</v>
      </c>
      <c r="F75" s="7" t="s">
        <v>124</v>
      </c>
      <c r="G75" s="8" t="s">
        <v>80</v>
      </c>
      <c r="H75" s="14"/>
      <c r="I75" s="10">
        <v>7000</v>
      </c>
      <c r="J75" s="11">
        <v>3218.17</v>
      </c>
      <c r="K75" s="86">
        <f t="shared" si="2"/>
        <v>3781.83</v>
      </c>
      <c r="L75" s="87"/>
      <c r="M75" s="61" t="str">
        <f t="shared" si="3"/>
        <v>90508040120100590242</v>
      </c>
      <c r="N75" s="62"/>
      <c r="O75" s="62"/>
      <c r="P75" s="62"/>
      <c r="Q75" s="62"/>
      <c r="R75" s="62"/>
      <c r="S75" s="62"/>
      <c r="T75" s="62"/>
      <c r="U75" s="62"/>
    </row>
    <row r="76" spans="2:21" s="63" customFormat="1" x14ac:dyDescent="0.2">
      <c r="B76" s="9" t="s">
        <v>81</v>
      </c>
      <c r="C76" s="85" t="s">
        <v>7</v>
      </c>
      <c r="D76" s="6" t="s">
        <v>63</v>
      </c>
      <c r="E76" s="7" t="s">
        <v>123</v>
      </c>
      <c r="F76" s="7" t="s">
        <v>124</v>
      </c>
      <c r="G76" s="8" t="s">
        <v>82</v>
      </c>
      <c r="H76" s="14"/>
      <c r="I76" s="10">
        <v>39000</v>
      </c>
      <c r="J76" s="11">
        <v>7618.08</v>
      </c>
      <c r="K76" s="86">
        <f t="shared" si="2"/>
        <v>31381.919999999998</v>
      </c>
      <c r="L76" s="87"/>
      <c r="M76" s="61" t="str">
        <f t="shared" si="3"/>
        <v>90508040120100590244</v>
      </c>
      <c r="N76" s="62"/>
      <c r="O76" s="62"/>
      <c r="P76" s="62"/>
      <c r="Q76" s="62"/>
      <c r="R76" s="62"/>
      <c r="S76" s="62"/>
      <c r="T76" s="62"/>
      <c r="U76" s="62"/>
    </row>
    <row r="77" spans="2:21" s="63" customFormat="1" x14ac:dyDescent="0.2">
      <c r="B77" s="9" t="s">
        <v>83</v>
      </c>
      <c r="C77" s="85" t="s">
        <v>7</v>
      </c>
      <c r="D77" s="6" t="s">
        <v>63</v>
      </c>
      <c r="E77" s="7" t="s">
        <v>123</v>
      </c>
      <c r="F77" s="7" t="s">
        <v>124</v>
      </c>
      <c r="G77" s="8" t="s">
        <v>84</v>
      </c>
      <c r="H77" s="14"/>
      <c r="I77" s="10">
        <v>120000</v>
      </c>
      <c r="J77" s="11">
        <v>93768.49</v>
      </c>
      <c r="K77" s="86">
        <f t="shared" si="2"/>
        <v>26231.51</v>
      </c>
      <c r="L77" s="87"/>
      <c r="M77" s="61" t="str">
        <f t="shared" si="3"/>
        <v>90508040120100590247</v>
      </c>
      <c r="N77" s="62"/>
      <c r="O77" s="62"/>
      <c r="P77" s="62"/>
      <c r="Q77" s="62"/>
      <c r="R77" s="62"/>
      <c r="S77" s="62"/>
      <c r="T77" s="62"/>
      <c r="U77" s="62"/>
    </row>
    <row r="78" spans="2:21" ht="0.75" customHeight="1" thickBot="1" x14ac:dyDescent="0.25">
      <c r="B78" s="88"/>
      <c r="C78" s="89"/>
      <c r="D78" s="66"/>
      <c r="E78" s="67"/>
      <c r="F78" s="67"/>
      <c r="G78" s="67"/>
      <c r="H78" s="68"/>
      <c r="I78" s="69"/>
      <c r="J78" s="70"/>
      <c r="K78" s="71"/>
      <c r="L78" s="72"/>
    </row>
    <row r="79" spans="2:21" ht="13.5" thickBot="1" x14ac:dyDescent="0.25">
      <c r="B79" s="90"/>
      <c r="C79" s="90"/>
      <c r="D79" s="27"/>
      <c r="E79" s="27"/>
      <c r="F79" s="27"/>
      <c r="G79" s="27"/>
      <c r="H79" s="27"/>
      <c r="I79" s="91"/>
      <c r="J79" s="91"/>
      <c r="K79" s="91"/>
      <c r="L79" s="92"/>
    </row>
    <row r="80" spans="2:21" ht="28.5" customHeight="1" thickBot="1" x14ac:dyDescent="0.25">
      <c r="B80" s="93" t="s">
        <v>18</v>
      </c>
      <c r="C80" s="94">
        <v>450</v>
      </c>
      <c r="D80" s="182" t="s">
        <v>17</v>
      </c>
      <c r="E80" s="183"/>
      <c r="F80" s="183"/>
      <c r="G80" s="184"/>
      <c r="H80" s="95"/>
      <c r="I80" s="96">
        <f>0-I88</f>
        <v>-258000</v>
      </c>
      <c r="J80" s="96">
        <f>J16-J41</f>
        <v>634688.17000000004</v>
      </c>
      <c r="K80" s="97" t="s">
        <v>17</v>
      </c>
    </row>
    <row r="81" spans="2:21" x14ac:dyDescent="0.2">
      <c r="B81" s="90"/>
      <c r="C81" s="98"/>
      <c r="D81" s="27"/>
      <c r="E81" s="27"/>
      <c r="F81" s="27"/>
      <c r="G81" s="27"/>
      <c r="H81" s="27"/>
      <c r="I81" s="27"/>
      <c r="J81" s="27"/>
      <c r="K81" s="27"/>
    </row>
    <row r="82" spans="2:21" ht="15" x14ac:dyDescent="0.25">
      <c r="B82" s="211" t="s">
        <v>32</v>
      </c>
      <c r="C82" s="211"/>
      <c r="D82" s="211"/>
      <c r="E82" s="211"/>
      <c r="F82" s="211"/>
      <c r="G82" s="211"/>
      <c r="H82" s="211"/>
      <c r="I82" s="211"/>
      <c r="J82" s="211"/>
      <c r="K82" s="211"/>
      <c r="L82" s="76"/>
    </row>
    <row r="83" spans="2:21" x14ac:dyDescent="0.2">
      <c r="B83" s="35"/>
      <c r="C83" s="99"/>
      <c r="D83" s="36"/>
      <c r="E83" s="36"/>
      <c r="F83" s="36"/>
      <c r="G83" s="36"/>
      <c r="H83" s="36"/>
      <c r="I83" s="37"/>
      <c r="J83" s="37"/>
      <c r="K83" s="100" t="s">
        <v>27</v>
      </c>
      <c r="L83" s="101"/>
    </row>
    <row r="84" spans="2:21" ht="17.100000000000001" customHeight="1" x14ac:dyDescent="0.2">
      <c r="B84" s="209" t="s">
        <v>39</v>
      </c>
      <c r="C84" s="208" t="s">
        <v>40</v>
      </c>
      <c r="D84" s="185" t="s">
        <v>45</v>
      </c>
      <c r="E84" s="186"/>
      <c r="F84" s="186"/>
      <c r="G84" s="187"/>
      <c r="H84" s="197"/>
      <c r="I84" s="208" t="s">
        <v>42</v>
      </c>
      <c r="J84" s="208" t="s">
        <v>23</v>
      </c>
      <c r="K84" s="210" t="s">
        <v>43</v>
      </c>
      <c r="L84" s="40"/>
    </row>
    <row r="85" spans="2:21" ht="17.100000000000001" customHeight="1" x14ac:dyDescent="0.2">
      <c r="B85" s="209"/>
      <c r="C85" s="208"/>
      <c r="D85" s="188"/>
      <c r="E85" s="189"/>
      <c r="F85" s="189"/>
      <c r="G85" s="190"/>
      <c r="H85" s="198"/>
      <c r="I85" s="208"/>
      <c r="J85" s="208"/>
      <c r="K85" s="210"/>
      <c r="L85" s="40"/>
    </row>
    <row r="86" spans="2:21" ht="17.100000000000001" customHeight="1" x14ac:dyDescent="0.2">
      <c r="B86" s="209"/>
      <c r="C86" s="208"/>
      <c r="D86" s="191"/>
      <c r="E86" s="192"/>
      <c r="F86" s="192"/>
      <c r="G86" s="193"/>
      <c r="H86" s="199"/>
      <c r="I86" s="208"/>
      <c r="J86" s="208"/>
      <c r="K86" s="210"/>
      <c r="L86" s="40"/>
    </row>
    <row r="87" spans="2:21" ht="13.5" thickBot="1" x14ac:dyDescent="0.25">
      <c r="B87" s="41">
        <v>1</v>
      </c>
      <c r="C87" s="78">
        <v>2</v>
      </c>
      <c r="D87" s="173">
        <v>3</v>
      </c>
      <c r="E87" s="174"/>
      <c r="F87" s="174"/>
      <c r="G87" s="175"/>
      <c r="H87" s="43"/>
      <c r="I87" s="79" t="s">
        <v>2</v>
      </c>
      <c r="J87" s="79" t="s">
        <v>25</v>
      </c>
      <c r="K87" s="80" t="s">
        <v>26</v>
      </c>
      <c r="L87" s="46"/>
    </row>
    <row r="88" spans="2:21" ht="12.75" customHeight="1" x14ac:dyDescent="0.2">
      <c r="B88" s="102" t="s">
        <v>33</v>
      </c>
      <c r="C88" s="48" t="s">
        <v>8</v>
      </c>
      <c r="D88" s="176" t="s">
        <v>17</v>
      </c>
      <c r="E88" s="177"/>
      <c r="F88" s="177"/>
      <c r="G88" s="178"/>
      <c r="H88" s="49"/>
      <c r="I88" s="103">
        <f>I90+I94+I98</f>
        <v>258000</v>
      </c>
      <c r="J88" s="103">
        <f>J90+J94+J98</f>
        <v>-634688.17000000004</v>
      </c>
      <c r="K88" s="104">
        <f>K90+K94+K98</f>
        <v>892688.17</v>
      </c>
    </row>
    <row r="89" spans="2:21" ht="12.75" customHeight="1" x14ac:dyDescent="0.2">
      <c r="B89" s="105" t="s">
        <v>11</v>
      </c>
      <c r="C89" s="106"/>
      <c r="D89" s="202"/>
      <c r="E89" s="203"/>
      <c r="F89" s="203"/>
      <c r="G89" s="204"/>
      <c r="H89" s="107"/>
      <c r="I89" s="108"/>
      <c r="J89" s="109"/>
      <c r="K89" s="110"/>
    </row>
    <row r="90" spans="2:21" ht="12.75" customHeight="1" x14ac:dyDescent="0.2">
      <c r="B90" s="105" t="s">
        <v>34</v>
      </c>
      <c r="C90" s="111" t="s">
        <v>12</v>
      </c>
      <c r="D90" s="205" t="s">
        <v>17</v>
      </c>
      <c r="E90" s="206"/>
      <c r="F90" s="206"/>
      <c r="G90" s="207"/>
      <c r="H90" s="112"/>
      <c r="I90" s="50">
        <v>0</v>
      </c>
      <c r="J90" s="50">
        <v>0</v>
      </c>
      <c r="K90" s="113">
        <v>0</v>
      </c>
    </row>
    <row r="91" spans="2:21" ht="12.75" customHeight="1" x14ac:dyDescent="0.2">
      <c r="B91" s="105" t="s">
        <v>10</v>
      </c>
      <c r="C91" s="53"/>
      <c r="D91" s="167"/>
      <c r="E91" s="168"/>
      <c r="F91" s="168"/>
      <c r="G91" s="169"/>
      <c r="H91" s="114"/>
      <c r="I91" s="115"/>
      <c r="J91" s="116"/>
      <c r="K91" s="117"/>
    </row>
    <row r="92" spans="2:21" s="63" customFormat="1" x14ac:dyDescent="0.2">
      <c r="B92" s="146"/>
      <c r="C92" s="147" t="s">
        <v>12</v>
      </c>
      <c r="D92" s="148"/>
      <c r="E92" s="194"/>
      <c r="F92" s="195"/>
      <c r="G92" s="196"/>
      <c r="H92" s="149"/>
      <c r="I92" s="150"/>
      <c r="J92" s="151"/>
      <c r="K92" s="152">
        <f>IF(IF(I92="",0,I92)=0,0,(IF(I92&gt;0,IF(J92&gt;I92,0,I92-J92),IF(J92&gt;I92,I92-J92,0))))</f>
        <v>0</v>
      </c>
      <c r="L92" s="153"/>
      <c r="M92" s="154" t="str">
        <f>IF(D92="","000",D92)&amp;IF(E92="","00000000000000000",E92)</f>
        <v>00000000000000000000</v>
      </c>
      <c r="N92" s="155"/>
      <c r="O92" s="155"/>
      <c r="P92" s="155"/>
      <c r="Q92" s="155"/>
      <c r="R92" s="155"/>
      <c r="S92" s="155"/>
      <c r="T92" s="155"/>
      <c r="U92" s="155"/>
    </row>
    <row r="93" spans="2:21" ht="6" hidden="1" customHeight="1" x14ac:dyDescent="0.2">
      <c r="B93" s="118"/>
      <c r="C93" s="119"/>
      <c r="D93" s="120"/>
      <c r="E93" s="161"/>
      <c r="F93" s="162"/>
      <c r="G93" s="162"/>
      <c r="H93" s="163"/>
      <c r="I93" s="121"/>
      <c r="J93" s="122"/>
      <c r="K93" s="123"/>
      <c r="L93" s="124"/>
    </row>
    <row r="94" spans="2:21" ht="12.75" customHeight="1" x14ac:dyDescent="0.2">
      <c r="B94" s="105" t="s">
        <v>35</v>
      </c>
      <c r="C94" s="53" t="s">
        <v>13</v>
      </c>
      <c r="D94" s="170" t="s">
        <v>17</v>
      </c>
      <c r="E94" s="171"/>
      <c r="F94" s="171"/>
      <c r="G94" s="172"/>
      <c r="H94" s="114"/>
      <c r="I94" s="50">
        <v>0</v>
      </c>
      <c r="J94" s="50">
        <v>0</v>
      </c>
      <c r="K94" s="12">
        <v>0</v>
      </c>
    </row>
    <row r="95" spans="2:21" ht="12.75" customHeight="1" x14ac:dyDescent="0.2">
      <c r="B95" s="105" t="s">
        <v>10</v>
      </c>
      <c r="C95" s="53"/>
      <c r="D95" s="167"/>
      <c r="E95" s="168"/>
      <c r="F95" s="168"/>
      <c r="G95" s="169"/>
      <c r="H95" s="114"/>
      <c r="I95" s="115"/>
      <c r="J95" s="116"/>
      <c r="K95" s="117"/>
    </row>
    <row r="96" spans="2:21" s="63" customFormat="1" x14ac:dyDescent="0.2">
      <c r="B96" s="146"/>
      <c r="C96" s="147" t="s">
        <v>13</v>
      </c>
      <c r="D96" s="148"/>
      <c r="E96" s="194"/>
      <c r="F96" s="195"/>
      <c r="G96" s="196"/>
      <c r="H96" s="149"/>
      <c r="I96" s="150"/>
      <c r="J96" s="151"/>
      <c r="K96" s="152">
        <f>IF(IF(I96="",0,I96)=0,0,(IF(I96&gt;0,IF(J96&gt;I96,0,I96-J96),IF(J96&gt;I96,I96-J96,0))))</f>
        <v>0</v>
      </c>
      <c r="L96" s="153"/>
      <c r="M96" s="154" t="str">
        <f>IF(D96="","000",D96)&amp;IF(E96="","00000000000000000",E96)</f>
        <v>00000000000000000000</v>
      </c>
      <c r="N96" s="155"/>
      <c r="O96" s="155"/>
      <c r="P96" s="155"/>
      <c r="Q96" s="155"/>
      <c r="R96" s="155"/>
      <c r="S96" s="155"/>
      <c r="T96" s="155"/>
      <c r="U96" s="155"/>
    </row>
    <row r="97" spans="2:13" ht="6" hidden="1" customHeight="1" x14ac:dyDescent="0.2">
      <c r="B97" s="118"/>
      <c r="C97" s="58"/>
      <c r="D97" s="120"/>
      <c r="E97" s="161"/>
      <c r="F97" s="162"/>
      <c r="G97" s="162"/>
      <c r="H97" s="163"/>
      <c r="I97" s="121"/>
      <c r="J97" s="122"/>
      <c r="K97" s="123"/>
      <c r="L97" s="124"/>
    </row>
    <row r="98" spans="2:13" ht="12.75" customHeight="1" x14ac:dyDescent="0.2">
      <c r="B98" s="105" t="s">
        <v>16</v>
      </c>
      <c r="C98" s="53" t="s">
        <v>9</v>
      </c>
      <c r="D98" s="221" t="s">
        <v>53</v>
      </c>
      <c r="E98" s="222"/>
      <c r="F98" s="222"/>
      <c r="G98" s="223"/>
      <c r="H98" s="125"/>
      <c r="I98" s="50">
        <v>258000</v>
      </c>
      <c r="J98" s="50">
        <v>-634688.17000000004</v>
      </c>
      <c r="K98" s="12">
        <f>IF(IF(I98="",0,I98)=0,0,(IF(I98&gt;0,IF(J98&gt;I98,0,I98-J98),IF(J98&gt;I98,I98-J98,0))))</f>
        <v>892688.17</v>
      </c>
    </row>
    <row r="99" spans="2:13" ht="22.5" x14ac:dyDescent="0.2">
      <c r="B99" s="105" t="s">
        <v>54</v>
      </c>
      <c r="C99" s="53" t="s">
        <v>9</v>
      </c>
      <c r="D99" s="221" t="s">
        <v>55</v>
      </c>
      <c r="E99" s="222"/>
      <c r="F99" s="222"/>
      <c r="G99" s="223"/>
      <c r="H99" s="125"/>
      <c r="I99" s="50">
        <v>258000</v>
      </c>
      <c r="J99" s="50">
        <v>-634688.17000000004</v>
      </c>
      <c r="K99" s="12">
        <f>IF(IF(I99="",0,I99)=0,0,(IF(I99&gt;0,IF(J99&gt;I99,0,I99-J99),IF(J99&gt;I99,I99-J99,0))))</f>
        <v>892688.17</v>
      </c>
    </row>
    <row r="100" spans="2:13" ht="35.25" customHeight="1" x14ac:dyDescent="0.2">
      <c r="B100" s="105" t="s">
        <v>57</v>
      </c>
      <c r="C100" s="53" t="s">
        <v>9</v>
      </c>
      <c r="D100" s="221" t="s">
        <v>56</v>
      </c>
      <c r="E100" s="222"/>
      <c r="F100" s="222"/>
      <c r="G100" s="223"/>
      <c r="H100" s="125"/>
      <c r="I100" s="50">
        <v>0</v>
      </c>
      <c r="J100" s="50">
        <v>0</v>
      </c>
      <c r="K100" s="12">
        <f>IF(IF(I100="",0,I100)=0,0,(IF(I100&gt;0,IF(J100&gt;I100,0,I100-J100),IF(J100&gt;I100,I100-J100,0))))</f>
        <v>0</v>
      </c>
    </row>
    <row r="101" spans="2:13" ht="22.5" x14ac:dyDescent="0.2">
      <c r="B101" s="144" t="s">
        <v>71</v>
      </c>
      <c r="C101" s="126" t="s">
        <v>14</v>
      </c>
      <c r="D101" s="5" t="s">
        <v>68</v>
      </c>
      <c r="E101" s="224" t="s">
        <v>72</v>
      </c>
      <c r="F101" s="225"/>
      <c r="G101" s="226"/>
      <c r="H101" s="15"/>
      <c r="I101" s="1">
        <v>-5602400</v>
      </c>
      <c r="J101" s="1">
        <v>-2448785.0699999998</v>
      </c>
      <c r="K101" s="127" t="s">
        <v>17</v>
      </c>
      <c r="L101" s="128"/>
      <c r="M101" s="129" t="str">
        <f>IF(D101="","000",D101)&amp;IF(E101="","00000000000000000",E101)</f>
        <v>00001050201100000510</v>
      </c>
    </row>
    <row r="102" spans="2:13" ht="22.5" x14ac:dyDescent="0.2">
      <c r="B102" s="144" t="s">
        <v>69</v>
      </c>
      <c r="C102" s="126" t="s">
        <v>15</v>
      </c>
      <c r="D102" s="5" t="s">
        <v>68</v>
      </c>
      <c r="E102" s="224" t="s">
        <v>70</v>
      </c>
      <c r="F102" s="225"/>
      <c r="G102" s="226"/>
      <c r="H102" s="15"/>
      <c r="I102" s="4">
        <v>5860400</v>
      </c>
      <c r="J102" s="4">
        <v>1814096.9</v>
      </c>
      <c r="K102" s="130" t="s">
        <v>17</v>
      </c>
      <c r="L102" s="131"/>
      <c r="M102" s="129" t="str">
        <f>IF(D102="","000",D102)&amp;IF(E102="","00000000000000000",E102)</f>
        <v>00001050201100000610</v>
      </c>
    </row>
    <row r="103" spans="2:13" ht="0.75" customHeight="1" thickBot="1" x14ac:dyDescent="0.25">
      <c r="B103" s="90"/>
      <c r="C103" s="65"/>
      <c r="D103" s="132"/>
      <c r="E103" s="200"/>
      <c r="F103" s="200"/>
      <c r="G103" s="200"/>
      <c r="H103" s="227"/>
      <c r="I103" s="133"/>
      <c r="J103" s="133"/>
      <c r="K103" s="134"/>
      <c r="L103" s="19"/>
    </row>
    <row r="104" spans="2:13" x14ac:dyDescent="0.2">
      <c r="B104" s="90"/>
      <c r="C104" s="98"/>
      <c r="D104" s="27"/>
      <c r="E104" s="27"/>
      <c r="F104" s="27"/>
      <c r="G104" s="27"/>
      <c r="H104" s="27"/>
      <c r="I104" s="27"/>
      <c r="J104" s="27"/>
      <c r="K104" s="27"/>
      <c r="L104" s="135"/>
      <c r="M104" s="135"/>
    </row>
    <row r="105" spans="2:13" ht="21.75" customHeight="1" x14ac:dyDescent="0.2">
      <c r="B105" s="136" t="s">
        <v>48</v>
      </c>
      <c r="C105" s="219"/>
      <c r="D105" s="219"/>
      <c r="E105" s="219"/>
      <c r="F105" s="98"/>
      <c r="G105" s="98"/>
      <c r="H105" s="27"/>
      <c r="I105" s="137" t="s">
        <v>50</v>
      </c>
      <c r="J105" s="138"/>
      <c r="K105" s="141"/>
      <c r="L105" s="135"/>
      <c r="M105" s="135"/>
    </row>
    <row r="106" spans="2:13" x14ac:dyDescent="0.2">
      <c r="B106" s="22" t="s">
        <v>46</v>
      </c>
      <c r="C106" s="218" t="s">
        <v>47</v>
      </c>
      <c r="D106" s="218"/>
      <c r="E106" s="218"/>
      <c r="F106" s="98"/>
      <c r="G106" s="98"/>
      <c r="H106" s="27"/>
      <c r="I106" s="27"/>
      <c r="J106" s="139" t="s">
        <v>51</v>
      </c>
      <c r="K106" s="98" t="s">
        <v>47</v>
      </c>
      <c r="L106" s="135"/>
      <c r="M106" s="135"/>
    </row>
    <row r="107" spans="2:13" x14ac:dyDescent="0.2">
      <c r="B107" s="22"/>
      <c r="C107" s="98"/>
      <c r="D107" s="27"/>
      <c r="E107" s="27"/>
      <c r="F107" s="27"/>
      <c r="G107" s="27"/>
      <c r="H107" s="27"/>
      <c r="I107" s="27"/>
      <c r="J107" s="27"/>
      <c r="K107" s="27"/>
      <c r="L107" s="135"/>
      <c r="M107" s="135"/>
    </row>
    <row r="108" spans="2:13" ht="21.75" customHeight="1" x14ac:dyDescent="0.2">
      <c r="B108" s="22" t="s">
        <v>49</v>
      </c>
      <c r="C108" s="220"/>
      <c r="D108" s="220"/>
      <c r="E108" s="220"/>
      <c r="F108" s="140"/>
      <c r="G108" s="140"/>
      <c r="H108" s="27"/>
      <c r="I108" s="27"/>
      <c r="J108" s="27"/>
      <c r="K108" s="27"/>
      <c r="L108" s="135"/>
      <c r="M108" s="135"/>
    </row>
    <row r="109" spans="2:13" x14ac:dyDescent="0.2">
      <c r="B109" s="22" t="s">
        <v>46</v>
      </c>
      <c r="C109" s="218" t="s">
        <v>47</v>
      </c>
      <c r="D109" s="218"/>
      <c r="E109" s="218"/>
      <c r="F109" s="98"/>
      <c r="G109" s="98"/>
      <c r="H109" s="27"/>
      <c r="I109" s="27"/>
      <c r="J109" s="27"/>
      <c r="K109" s="27"/>
      <c r="L109" s="135"/>
      <c r="M109" s="135"/>
    </row>
    <row r="110" spans="2:13" x14ac:dyDescent="0.2">
      <c r="B110" s="22"/>
      <c r="C110" s="98"/>
      <c r="D110" s="27"/>
      <c r="E110" s="27"/>
      <c r="F110" s="27"/>
      <c r="G110" s="27"/>
      <c r="H110" s="27"/>
      <c r="I110" s="27"/>
      <c r="J110" s="27"/>
      <c r="K110" s="27"/>
      <c r="L110" s="135"/>
      <c r="M110" s="135"/>
    </row>
    <row r="111" spans="2:13" x14ac:dyDescent="0.2">
      <c r="B111" s="22" t="s">
        <v>31</v>
      </c>
      <c r="C111" s="98"/>
      <c r="D111" s="27"/>
      <c r="E111" s="27"/>
      <c r="F111" s="27"/>
      <c r="G111" s="27"/>
      <c r="H111" s="27"/>
      <c r="I111" s="27"/>
      <c r="J111" s="27"/>
      <c r="K111" s="27"/>
      <c r="L111" s="135"/>
      <c r="M111" s="135"/>
    </row>
    <row r="112" spans="2:13" x14ac:dyDescent="0.2">
      <c r="B112" s="90"/>
      <c r="C112" s="98"/>
      <c r="D112" s="27"/>
      <c r="E112" s="27"/>
      <c r="F112" s="27"/>
      <c r="G112" s="27"/>
      <c r="H112" s="27"/>
      <c r="I112" s="27"/>
      <c r="J112" s="27"/>
      <c r="K112" s="27"/>
      <c r="L112" s="135"/>
      <c r="M112" s="135"/>
    </row>
    <row r="113" spans="12:13" x14ac:dyDescent="0.2">
      <c r="L113" s="135"/>
      <c r="M113" s="135"/>
    </row>
    <row r="114" spans="12:13" x14ac:dyDescent="0.2">
      <c r="L114" s="135"/>
      <c r="M114" s="135"/>
    </row>
    <row r="115" spans="12:13" x14ac:dyDescent="0.2">
      <c r="L115" s="135"/>
      <c r="M115" s="135"/>
    </row>
    <row r="116" spans="12:13" x14ac:dyDescent="0.2">
      <c r="L116" s="135"/>
      <c r="M116" s="135"/>
    </row>
    <row r="117" spans="12:13" x14ac:dyDescent="0.2">
      <c r="L117" s="135"/>
      <c r="M117" s="135"/>
    </row>
    <row r="118" spans="12:13" x14ac:dyDescent="0.2">
      <c r="L118" s="135"/>
      <c r="M118" s="135"/>
    </row>
  </sheetData>
  <mergeCells count="73">
    <mergeCell ref="C109:E109"/>
    <mergeCell ref="C105:E105"/>
    <mergeCell ref="C108:E108"/>
    <mergeCell ref="C106:E106"/>
    <mergeCell ref="D98:G98"/>
    <mergeCell ref="D99:G99"/>
    <mergeCell ref="D100:G100"/>
    <mergeCell ref="E102:G102"/>
    <mergeCell ref="E101:G101"/>
    <mergeCell ref="E103:H103"/>
    <mergeCell ref="B10:K10"/>
    <mergeCell ref="K12:K14"/>
    <mergeCell ref="I12:I14"/>
    <mergeCell ref="C12:C14"/>
    <mergeCell ref="B82:K82"/>
    <mergeCell ref="H12:H14"/>
    <mergeCell ref="E18:G18"/>
    <mergeCell ref="E19:G19"/>
    <mergeCell ref="E20:G20"/>
    <mergeCell ref="E21:G21"/>
    <mergeCell ref="E22:G22"/>
    <mergeCell ref="E23:G23"/>
    <mergeCell ref="E24:G24"/>
    <mergeCell ref="E25:G25"/>
    <mergeCell ref="E26:G26"/>
    <mergeCell ref="E27:G27"/>
    <mergeCell ref="B2:J2"/>
    <mergeCell ref="C6:I6"/>
    <mergeCell ref="C7:I7"/>
    <mergeCell ref="C4:E4"/>
    <mergeCell ref="H4:I4"/>
    <mergeCell ref="J12:J14"/>
    <mergeCell ref="B12:B14"/>
    <mergeCell ref="I37:I39"/>
    <mergeCell ref="C37:C39"/>
    <mergeCell ref="B35:K35"/>
    <mergeCell ref="K37:K39"/>
    <mergeCell ref="J37:J39"/>
    <mergeCell ref="B37:B39"/>
    <mergeCell ref="E28:G28"/>
    <mergeCell ref="E29:G29"/>
    <mergeCell ref="I84:I86"/>
    <mergeCell ref="B84:B86"/>
    <mergeCell ref="C84:C86"/>
    <mergeCell ref="K84:K86"/>
    <mergeCell ref="J84:J86"/>
    <mergeCell ref="E96:G96"/>
    <mergeCell ref="D12:G14"/>
    <mergeCell ref="D15:G15"/>
    <mergeCell ref="D16:G16"/>
    <mergeCell ref="D17:G17"/>
    <mergeCell ref="D37:G39"/>
    <mergeCell ref="E33:H33"/>
    <mergeCell ref="E93:H93"/>
    <mergeCell ref="D88:G88"/>
    <mergeCell ref="D89:G89"/>
    <mergeCell ref="D90:G90"/>
    <mergeCell ref="E97:H97"/>
    <mergeCell ref="E30:G30"/>
    <mergeCell ref="E31:G31"/>
    <mergeCell ref="E32:G32"/>
    <mergeCell ref="D91:G91"/>
    <mergeCell ref="D94:G94"/>
    <mergeCell ref="D95:G95"/>
    <mergeCell ref="D40:G40"/>
    <mergeCell ref="D41:G41"/>
    <mergeCell ref="D42:G42"/>
    <mergeCell ref="D80:G80"/>
    <mergeCell ref="D84:G86"/>
    <mergeCell ref="D87:G87"/>
    <mergeCell ref="E92:G92"/>
    <mergeCell ref="H37:H39"/>
    <mergeCell ref="H84:H86"/>
  </mergeCells>
  <phoneticPr fontId="0" type="noConversion"/>
  <pageMargins left="0.39370078740157483" right="0.39370078740157483" top="0.98425196850393704" bottom="0.39370078740157483" header="0" footer="0"/>
  <pageSetup paperSize="9" orientation="landscape" r:id="rId1"/>
  <headerFooter alignWithMargins="0"/>
  <rowBreaks count="2" manualBreakCount="2">
    <brk id="33" max="16383" man="1"/>
    <brk id="8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118"/>
  <sheetViews>
    <sheetView tabSelected="1" workbookViewId="0"/>
  </sheetViews>
  <sheetFormatPr defaultRowHeight="12.75" x14ac:dyDescent="0.2"/>
  <cols>
    <col min="1" max="1" width="0.85546875" style="16" customWidth="1"/>
    <col min="2" max="2" width="44.7109375" style="16" customWidth="1"/>
    <col min="3" max="3" width="5.7109375" style="16" customWidth="1"/>
    <col min="4" max="4" width="4.7109375" style="16" customWidth="1"/>
    <col min="5" max="5" width="5.7109375" style="16" customWidth="1"/>
    <col min="6" max="6" width="10.7109375" style="16" customWidth="1"/>
    <col min="7" max="8" width="4.7109375" style="16" customWidth="1"/>
    <col min="9" max="11" width="19.7109375" style="16" customWidth="1"/>
    <col min="12" max="12" width="24.28515625" style="17" hidden="1" customWidth="1"/>
    <col min="13" max="13" width="51.140625" style="17" hidden="1" customWidth="1"/>
    <col min="14" max="14" width="56.7109375" style="17" hidden="1" customWidth="1"/>
    <col min="15" max="20" width="9.140625" style="17" hidden="1" customWidth="1"/>
    <col min="21" max="21" width="0" style="17" hidden="1" customWidth="1"/>
    <col min="22" max="22" width="0.85546875" style="16" customWidth="1"/>
    <col min="23" max="16384" width="9.140625" style="16"/>
  </cols>
  <sheetData>
    <row r="1" spans="2:14" ht="5.0999999999999996" customHeight="1" x14ac:dyDescent="0.2"/>
    <row r="2" spans="2:14" ht="15.75" thickBot="1" x14ac:dyDescent="0.3">
      <c r="B2" s="212" t="s">
        <v>36</v>
      </c>
      <c r="C2" s="212"/>
      <c r="D2" s="212"/>
      <c r="E2" s="212"/>
      <c r="F2" s="212"/>
      <c r="G2" s="212"/>
      <c r="H2" s="212"/>
      <c r="I2" s="212"/>
      <c r="J2" s="213"/>
      <c r="K2" s="18" t="s">
        <v>3</v>
      </c>
      <c r="L2" s="19"/>
      <c r="M2" s="20"/>
    </row>
    <row r="3" spans="2:14" x14ac:dyDescent="0.2">
      <c r="B3" s="21"/>
      <c r="C3" s="158"/>
      <c r="D3" s="23"/>
      <c r="E3" s="23"/>
      <c r="F3" s="23"/>
      <c r="G3" s="23"/>
      <c r="H3" s="23"/>
      <c r="I3" s="24"/>
      <c r="J3" s="24"/>
      <c r="K3" s="25" t="s">
        <v>19</v>
      </c>
      <c r="L3" s="19" t="s">
        <v>64</v>
      </c>
      <c r="M3" s="20"/>
    </row>
    <row r="4" spans="2:14" x14ac:dyDescent="0.2">
      <c r="B4" s="26" t="s">
        <v>52</v>
      </c>
      <c r="C4" s="216" t="s">
        <v>62</v>
      </c>
      <c r="D4" s="216"/>
      <c r="E4" s="216"/>
      <c r="F4" s="27"/>
      <c r="G4" s="27"/>
      <c r="H4" s="217"/>
      <c r="I4" s="217"/>
      <c r="J4" s="26" t="s">
        <v>22</v>
      </c>
      <c r="K4" s="145">
        <v>45444</v>
      </c>
      <c r="L4" s="19" t="s">
        <v>8</v>
      </c>
      <c r="M4" s="20"/>
    </row>
    <row r="5" spans="2:14" x14ac:dyDescent="0.2">
      <c r="B5" s="158"/>
      <c r="C5" s="158"/>
      <c r="D5" s="158"/>
      <c r="E5" s="158"/>
      <c r="F5" s="158"/>
      <c r="G5" s="158"/>
      <c r="H5" s="158"/>
      <c r="I5" s="28"/>
      <c r="J5" s="29" t="s">
        <v>21</v>
      </c>
      <c r="K5" s="142" t="s">
        <v>60</v>
      </c>
      <c r="L5" s="19" t="s">
        <v>65</v>
      </c>
      <c r="M5" s="20"/>
    </row>
    <row r="6" spans="2:14" x14ac:dyDescent="0.2">
      <c r="B6" s="158" t="s">
        <v>37</v>
      </c>
      <c r="C6" s="214" t="s">
        <v>61</v>
      </c>
      <c r="D6" s="214"/>
      <c r="E6" s="214"/>
      <c r="F6" s="214"/>
      <c r="G6" s="214"/>
      <c r="H6" s="214"/>
      <c r="I6" s="214"/>
      <c r="J6" s="29" t="s">
        <v>30</v>
      </c>
      <c r="K6" s="143" t="s">
        <v>63</v>
      </c>
      <c r="L6" s="19"/>
      <c r="M6" s="20"/>
      <c r="N6" s="31" t="s">
        <v>61</v>
      </c>
    </row>
    <row r="7" spans="2:14" x14ac:dyDescent="0.2">
      <c r="B7" s="158" t="s">
        <v>38</v>
      </c>
      <c r="C7" s="215"/>
      <c r="D7" s="215"/>
      <c r="E7" s="215"/>
      <c r="F7" s="215"/>
      <c r="G7" s="215"/>
      <c r="H7" s="215"/>
      <c r="I7" s="215"/>
      <c r="J7" s="29" t="s">
        <v>58</v>
      </c>
      <c r="K7" s="143" t="s">
        <v>67</v>
      </c>
      <c r="L7" s="19" t="s">
        <v>64</v>
      </c>
      <c r="M7" s="20"/>
      <c r="N7" s="31"/>
    </row>
    <row r="8" spans="2:14" x14ac:dyDescent="0.2">
      <c r="B8" s="32" t="s">
        <v>59</v>
      </c>
      <c r="C8" s="158"/>
      <c r="D8" s="158"/>
      <c r="E8" s="158"/>
      <c r="F8" s="158"/>
      <c r="G8" s="158"/>
      <c r="H8" s="158"/>
      <c r="I8" s="28"/>
      <c r="J8" s="29"/>
      <c r="K8" s="30"/>
      <c r="L8" s="19"/>
    </row>
    <row r="9" spans="2:14" ht="13.5" thickBot="1" x14ac:dyDescent="0.25">
      <c r="B9" s="158" t="s">
        <v>1</v>
      </c>
      <c r="C9" s="158"/>
      <c r="D9" s="158"/>
      <c r="E9" s="158"/>
      <c r="F9" s="158"/>
      <c r="G9" s="158"/>
      <c r="H9" s="158"/>
      <c r="I9" s="28"/>
      <c r="J9" s="28"/>
      <c r="K9" s="33" t="s">
        <v>0</v>
      </c>
      <c r="L9" s="19"/>
    </row>
    <row r="10" spans="2:14" ht="15" x14ac:dyDescent="0.25">
      <c r="B10" s="211" t="s">
        <v>29</v>
      </c>
      <c r="C10" s="211"/>
      <c r="D10" s="211"/>
      <c r="E10" s="211"/>
      <c r="F10" s="211"/>
      <c r="G10" s="211"/>
      <c r="H10" s="211"/>
      <c r="I10" s="211"/>
      <c r="J10" s="211"/>
      <c r="K10" s="211"/>
      <c r="L10" s="34" t="s">
        <v>66</v>
      </c>
    </row>
    <row r="11" spans="2:14" x14ac:dyDescent="0.2">
      <c r="B11" s="35"/>
      <c r="C11" s="35"/>
      <c r="D11" s="36"/>
      <c r="E11" s="36"/>
      <c r="F11" s="36"/>
      <c r="G11" s="36"/>
      <c r="H11" s="36"/>
      <c r="I11" s="37"/>
      <c r="J11" s="37"/>
      <c r="K11" s="38"/>
      <c r="L11" s="39"/>
    </row>
    <row r="12" spans="2:14" ht="12.75" customHeight="1" x14ac:dyDescent="0.2">
      <c r="B12" s="209" t="s">
        <v>39</v>
      </c>
      <c r="C12" s="208" t="s">
        <v>40</v>
      </c>
      <c r="D12" s="208" t="s">
        <v>41</v>
      </c>
      <c r="E12" s="208"/>
      <c r="F12" s="208"/>
      <c r="G12" s="208"/>
      <c r="H12" s="208"/>
      <c r="I12" s="208" t="s">
        <v>42</v>
      </c>
      <c r="J12" s="208" t="s">
        <v>23</v>
      </c>
      <c r="K12" s="210" t="s">
        <v>43</v>
      </c>
      <c r="L12" s="40"/>
    </row>
    <row r="13" spans="2:14" x14ac:dyDescent="0.2">
      <c r="B13" s="209"/>
      <c r="C13" s="208"/>
      <c r="D13" s="208"/>
      <c r="E13" s="208"/>
      <c r="F13" s="208"/>
      <c r="G13" s="208"/>
      <c r="H13" s="208"/>
      <c r="I13" s="208"/>
      <c r="J13" s="208"/>
      <c r="K13" s="210"/>
      <c r="L13" s="40"/>
    </row>
    <row r="14" spans="2:14" x14ac:dyDescent="0.2">
      <c r="B14" s="209"/>
      <c r="C14" s="208"/>
      <c r="D14" s="208"/>
      <c r="E14" s="208"/>
      <c r="F14" s="208"/>
      <c r="G14" s="208"/>
      <c r="H14" s="208"/>
      <c r="I14" s="208"/>
      <c r="J14" s="208"/>
      <c r="K14" s="210"/>
      <c r="L14" s="40"/>
    </row>
    <row r="15" spans="2:14" ht="13.5" thickBot="1" x14ac:dyDescent="0.25">
      <c r="B15" s="41">
        <v>1</v>
      </c>
      <c r="C15" s="42">
        <v>2</v>
      </c>
      <c r="D15" s="229">
        <v>3</v>
      </c>
      <c r="E15" s="229"/>
      <c r="F15" s="229"/>
      <c r="G15" s="229"/>
      <c r="H15" s="229"/>
      <c r="I15" s="44" t="s">
        <v>2</v>
      </c>
      <c r="J15" s="44" t="s">
        <v>25</v>
      </c>
      <c r="K15" s="45" t="s">
        <v>26</v>
      </c>
      <c r="L15" s="46"/>
    </row>
    <row r="16" spans="2:14" x14ac:dyDescent="0.2">
      <c r="B16" s="47" t="s">
        <v>28</v>
      </c>
      <c r="C16" s="48" t="s">
        <v>6</v>
      </c>
      <c r="D16" s="176" t="s">
        <v>17</v>
      </c>
      <c r="E16" s="177"/>
      <c r="F16" s="177"/>
      <c r="G16" s="177"/>
      <c r="H16" s="178"/>
      <c r="I16" s="50">
        <v>5602400</v>
      </c>
      <c r="J16" s="50">
        <v>2446374.42</v>
      </c>
      <c r="K16" s="51">
        <v>3199065.05</v>
      </c>
    </row>
    <row r="17" spans="2:21" x14ac:dyDescent="0.2">
      <c r="B17" s="52" t="s">
        <v>4</v>
      </c>
      <c r="C17" s="53"/>
      <c r="D17" s="179"/>
      <c r="E17" s="180"/>
      <c r="F17" s="180"/>
      <c r="G17" s="180"/>
      <c r="H17" s="181"/>
      <c r="I17" s="55"/>
      <c r="J17" s="56"/>
      <c r="K17" s="57"/>
    </row>
    <row r="18" spans="2:21" s="63" customFormat="1" ht="67.5" x14ac:dyDescent="0.2">
      <c r="B18" s="9" t="s">
        <v>125</v>
      </c>
      <c r="C18" s="58" t="s">
        <v>6</v>
      </c>
      <c r="D18" s="6" t="s">
        <v>126</v>
      </c>
      <c r="E18" s="164" t="s">
        <v>127</v>
      </c>
      <c r="F18" s="165"/>
      <c r="G18" s="165"/>
      <c r="H18" s="166"/>
      <c r="I18" s="2">
        <v>63000</v>
      </c>
      <c r="J18" s="3">
        <v>15399.56</v>
      </c>
      <c r="K18" s="59">
        <f>IF(IF(I18="",0,I18)=0,0,(IF(I18&gt;0,IF(J18&gt;I18,0,I18-J18),IF(J18&gt;I18,I18-J18,0))))</f>
        <v>47600.44</v>
      </c>
      <c r="L18" s="60"/>
      <c r="M18" s="61" t="str">
        <f>IF(D18="","000",D18)&amp;IF(E18="","00000000000000000",E18)</f>
        <v>18210102010010000110</v>
      </c>
      <c r="N18" s="62"/>
      <c r="O18" s="62"/>
      <c r="P18" s="62"/>
      <c r="Q18" s="62"/>
      <c r="R18" s="62"/>
      <c r="S18" s="62"/>
      <c r="T18" s="62"/>
      <c r="U18" s="62"/>
    </row>
    <row r="19" spans="2:21" s="63" customFormat="1" ht="33.75" x14ac:dyDescent="0.2">
      <c r="B19" s="9" t="s">
        <v>128</v>
      </c>
      <c r="C19" s="58" t="s">
        <v>6</v>
      </c>
      <c r="D19" s="6" t="s">
        <v>126</v>
      </c>
      <c r="E19" s="164" t="s">
        <v>129</v>
      </c>
      <c r="F19" s="165"/>
      <c r="G19" s="165"/>
      <c r="H19" s="166"/>
      <c r="I19" s="2">
        <v>0</v>
      </c>
      <c r="J19" s="3">
        <v>4.3600000000000003</v>
      </c>
      <c r="K19" s="59">
        <f>IF(IF(I19="",0,I19)=0,0,(IF(I19&gt;0,IF(J19&gt;I19,0,I19-J19),IF(J19&gt;I19,I19-J19,0))))</f>
        <v>0</v>
      </c>
      <c r="L19" s="60"/>
      <c r="M19" s="61" t="str">
        <f>IF(D19="","000",D19)&amp;IF(E19="","00000000000000000",E19)</f>
        <v>18210102030010000110</v>
      </c>
      <c r="N19" s="62"/>
      <c r="O19" s="62"/>
      <c r="P19" s="62"/>
      <c r="Q19" s="62"/>
      <c r="R19" s="62"/>
      <c r="S19" s="62"/>
      <c r="T19" s="62"/>
      <c r="U19" s="62"/>
    </row>
    <row r="20" spans="2:21" s="63" customFormat="1" x14ac:dyDescent="0.2">
      <c r="B20" s="9" t="s">
        <v>130</v>
      </c>
      <c r="C20" s="58" t="s">
        <v>6</v>
      </c>
      <c r="D20" s="6" t="s">
        <v>126</v>
      </c>
      <c r="E20" s="164" t="s">
        <v>131</v>
      </c>
      <c r="F20" s="165"/>
      <c r="G20" s="165"/>
      <c r="H20" s="166"/>
      <c r="I20" s="2">
        <v>125000</v>
      </c>
      <c r="J20" s="3">
        <v>161523.6</v>
      </c>
      <c r="K20" s="59">
        <f>IF(IF(I20="",0,I20)=0,0,(IF(I20&gt;0,IF(J20&gt;I20,0,I20-J20),IF(J20&gt;I20,I20-J20,0))))</f>
        <v>0</v>
      </c>
      <c r="L20" s="60"/>
      <c r="M20" s="61" t="str">
        <f>IF(D20="","000",D20)&amp;IF(E20="","00000000000000000",E20)</f>
        <v>18210503010010000110</v>
      </c>
      <c r="N20" s="62"/>
      <c r="O20" s="62"/>
      <c r="P20" s="62"/>
      <c r="Q20" s="62"/>
      <c r="R20" s="62"/>
      <c r="S20" s="62"/>
      <c r="T20" s="62"/>
      <c r="U20" s="62"/>
    </row>
    <row r="21" spans="2:21" s="63" customFormat="1" ht="33.75" x14ac:dyDescent="0.2">
      <c r="B21" s="9" t="s">
        <v>132</v>
      </c>
      <c r="C21" s="58" t="s">
        <v>6</v>
      </c>
      <c r="D21" s="6" t="s">
        <v>126</v>
      </c>
      <c r="E21" s="164" t="s">
        <v>133</v>
      </c>
      <c r="F21" s="165"/>
      <c r="G21" s="165"/>
      <c r="H21" s="166"/>
      <c r="I21" s="2">
        <v>250000</v>
      </c>
      <c r="J21" s="3">
        <v>202.22</v>
      </c>
      <c r="K21" s="59">
        <f>IF(IF(I21="",0,I21)=0,0,(IF(I21&gt;0,IF(J21&gt;I21,0,I21-J21),IF(J21&gt;I21,I21-J21,0))))</f>
        <v>249797.78</v>
      </c>
      <c r="L21" s="60"/>
      <c r="M21" s="61" t="str">
        <f>IF(D21="","000",D21)&amp;IF(E21="","00000000000000000",E21)</f>
        <v>18210601030100000110</v>
      </c>
      <c r="N21" s="62"/>
      <c r="O21" s="62"/>
      <c r="P21" s="62"/>
      <c r="Q21" s="62"/>
      <c r="R21" s="62"/>
      <c r="S21" s="62"/>
      <c r="T21" s="62"/>
      <c r="U21" s="62"/>
    </row>
    <row r="22" spans="2:21" s="63" customFormat="1" ht="33.75" x14ac:dyDescent="0.2">
      <c r="B22" s="9" t="s">
        <v>134</v>
      </c>
      <c r="C22" s="58" t="s">
        <v>6</v>
      </c>
      <c r="D22" s="6" t="s">
        <v>126</v>
      </c>
      <c r="E22" s="164" t="s">
        <v>135</v>
      </c>
      <c r="F22" s="165"/>
      <c r="G22" s="165"/>
      <c r="H22" s="166"/>
      <c r="I22" s="2">
        <v>57000</v>
      </c>
      <c r="J22" s="3">
        <v>26330</v>
      </c>
      <c r="K22" s="59">
        <f>IF(IF(I22="",0,I22)=0,0,(IF(I22&gt;0,IF(J22&gt;I22,0,I22-J22),IF(J22&gt;I22,I22-J22,0))))</f>
        <v>30670</v>
      </c>
      <c r="L22" s="60"/>
      <c r="M22" s="61" t="str">
        <f>IF(D22="","000",D22)&amp;IF(E22="","00000000000000000",E22)</f>
        <v>18210606033100000110</v>
      </c>
      <c r="N22" s="62"/>
      <c r="O22" s="62"/>
      <c r="P22" s="62"/>
      <c r="Q22" s="62"/>
      <c r="R22" s="62"/>
      <c r="S22" s="62"/>
      <c r="T22" s="62"/>
      <c r="U22" s="62"/>
    </row>
    <row r="23" spans="2:21" s="63" customFormat="1" ht="33.75" x14ac:dyDescent="0.2">
      <c r="B23" s="9" t="s">
        <v>136</v>
      </c>
      <c r="C23" s="58" t="s">
        <v>6</v>
      </c>
      <c r="D23" s="6" t="s">
        <v>126</v>
      </c>
      <c r="E23" s="164" t="s">
        <v>137</v>
      </c>
      <c r="F23" s="165"/>
      <c r="G23" s="165"/>
      <c r="H23" s="166"/>
      <c r="I23" s="2">
        <v>793000</v>
      </c>
      <c r="J23" s="3">
        <v>9855.76</v>
      </c>
      <c r="K23" s="59">
        <f>IF(IF(I23="",0,I23)=0,0,(IF(I23&gt;0,IF(J23&gt;I23,0,I23-J23),IF(J23&gt;I23,I23-J23,0))))</f>
        <v>783144.24</v>
      </c>
      <c r="L23" s="60"/>
      <c r="M23" s="61" t="str">
        <f>IF(D23="","000",D23)&amp;IF(E23="","00000000000000000",E23)</f>
        <v>18210606043100000110</v>
      </c>
      <c r="N23" s="62"/>
      <c r="O23" s="62"/>
      <c r="P23" s="62"/>
      <c r="Q23" s="62"/>
      <c r="R23" s="62"/>
      <c r="S23" s="62"/>
      <c r="T23" s="62"/>
      <c r="U23" s="62"/>
    </row>
    <row r="24" spans="2:21" s="63" customFormat="1" ht="56.25" x14ac:dyDescent="0.2">
      <c r="B24" s="9" t="s">
        <v>138</v>
      </c>
      <c r="C24" s="58" t="s">
        <v>6</v>
      </c>
      <c r="D24" s="6" t="s">
        <v>63</v>
      </c>
      <c r="E24" s="164" t="s">
        <v>139</v>
      </c>
      <c r="F24" s="165"/>
      <c r="G24" s="165"/>
      <c r="H24" s="166"/>
      <c r="I24" s="2">
        <v>0</v>
      </c>
      <c r="J24" s="3">
        <v>800</v>
      </c>
      <c r="K24" s="59">
        <f>IF(IF(I24="",0,I24)=0,0,(IF(I24&gt;0,IF(J24&gt;I24,0,I24-J24),IF(J24&gt;I24,I24-J24,0))))</f>
        <v>0</v>
      </c>
      <c r="L24" s="60"/>
      <c r="M24" s="61" t="str">
        <f>IF(D24="","000",D24)&amp;IF(E24="","00000000000000000",E24)</f>
        <v>90510804020010000110</v>
      </c>
      <c r="N24" s="62"/>
      <c r="O24" s="62"/>
      <c r="P24" s="62"/>
      <c r="Q24" s="62"/>
      <c r="R24" s="62"/>
      <c r="S24" s="62"/>
      <c r="T24" s="62"/>
      <c r="U24" s="62"/>
    </row>
    <row r="25" spans="2:21" s="63" customFormat="1" ht="67.5" x14ac:dyDescent="0.2">
      <c r="B25" s="9" t="s">
        <v>141</v>
      </c>
      <c r="C25" s="58" t="s">
        <v>6</v>
      </c>
      <c r="D25" s="6" t="s">
        <v>63</v>
      </c>
      <c r="E25" s="164" t="s">
        <v>140</v>
      </c>
      <c r="F25" s="165"/>
      <c r="G25" s="165"/>
      <c r="H25" s="166"/>
      <c r="I25" s="2">
        <v>442000</v>
      </c>
      <c r="J25" s="3">
        <v>0</v>
      </c>
      <c r="K25" s="59">
        <f>IF(IF(I25="",0,I25)=0,0,(IF(I25&gt;0,IF(J25&gt;I25,0,I25-J25),IF(J25&gt;I25,I25-J25,0))))</f>
        <v>442000</v>
      </c>
      <c r="L25" s="60"/>
      <c r="M25" s="61" t="str">
        <f>IF(D25="","000",D25)&amp;IF(E25="","00000000000000000",E25)</f>
        <v>90511105025100000120</v>
      </c>
      <c r="N25" s="62"/>
      <c r="O25" s="62"/>
      <c r="P25" s="62"/>
      <c r="Q25" s="62"/>
      <c r="R25" s="62"/>
      <c r="S25" s="62"/>
      <c r="T25" s="62"/>
      <c r="U25" s="62"/>
    </row>
    <row r="26" spans="2:21" s="63" customFormat="1" ht="33.75" x14ac:dyDescent="0.2">
      <c r="B26" s="9" t="s">
        <v>142</v>
      </c>
      <c r="C26" s="58" t="s">
        <v>6</v>
      </c>
      <c r="D26" s="6" t="s">
        <v>63</v>
      </c>
      <c r="E26" s="164" t="s">
        <v>143</v>
      </c>
      <c r="F26" s="165"/>
      <c r="G26" s="165"/>
      <c r="H26" s="166"/>
      <c r="I26" s="2">
        <v>37000</v>
      </c>
      <c r="J26" s="3">
        <v>15750</v>
      </c>
      <c r="K26" s="59">
        <f>IF(IF(I26="",0,I26)=0,0,(IF(I26&gt;0,IF(J26&gt;I26,0,I26-J26),IF(J26&gt;I26,I26-J26,0))))</f>
        <v>21250</v>
      </c>
      <c r="L26" s="60"/>
      <c r="M26" s="61" t="str">
        <f>IF(D26="","000",D26)&amp;IF(E26="","00000000000000000",E26)</f>
        <v>90511105075100000120</v>
      </c>
      <c r="N26" s="62"/>
      <c r="O26" s="62"/>
      <c r="P26" s="62"/>
      <c r="Q26" s="62"/>
      <c r="R26" s="62"/>
      <c r="S26" s="62"/>
      <c r="T26" s="62"/>
      <c r="U26" s="62"/>
    </row>
    <row r="27" spans="2:21" s="63" customFormat="1" ht="33.75" x14ac:dyDescent="0.2">
      <c r="B27" s="9" t="s">
        <v>144</v>
      </c>
      <c r="C27" s="58" t="s">
        <v>6</v>
      </c>
      <c r="D27" s="6" t="s">
        <v>63</v>
      </c>
      <c r="E27" s="164" t="s">
        <v>145</v>
      </c>
      <c r="F27" s="165"/>
      <c r="G27" s="165"/>
      <c r="H27" s="166"/>
      <c r="I27" s="2">
        <v>3416000</v>
      </c>
      <c r="J27" s="3">
        <v>2101000</v>
      </c>
      <c r="K27" s="59">
        <f>IF(IF(I27="",0,I27)=0,0,(IF(I27&gt;0,IF(J27&gt;I27,0,I27-J27),IF(J27&gt;I27,I27-J27,0))))</f>
        <v>1315000</v>
      </c>
      <c r="L27" s="60"/>
      <c r="M27" s="61" t="str">
        <f>IF(D27="","000",D27)&amp;IF(E27="","00000000000000000",E27)</f>
        <v>90520216001100000150</v>
      </c>
      <c r="N27" s="62"/>
      <c r="O27" s="62"/>
      <c r="P27" s="62"/>
      <c r="Q27" s="62"/>
      <c r="R27" s="62"/>
      <c r="S27" s="62"/>
      <c r="T27" s="62"/>
      <c r="U27" s="62"/>
    </row>
    <row r="28" spans="2:21" s="63" customFormat="1" x14ac:dyDescent="0.2">
      <c r="B28" s="9" t="s">
        <v>146</v>
      </c>
      <c r="C28" s="58" t="s">
        <v>6</v>
      </c>
      <c r="D28" s="6" t="s">
        <v>63</v>
      </c>
      <c r="E28" s="164" t="s">
        <v>147</v>
      </c>
      <c r="F28" s="165"/>
      <c r="G28" s="165"/>
      <c r="H28" s="166"/>
      <c r="I28" s="2">
        <v>110000</v>
      </c>
      <c r="J28" s="3">
        <v>45955</v>
      </c>
      <c r="K28" s="59">
        <f>IF(IF(I28="",0,I28)=0,0,(IF(I28&gt;0,IF(J28&gt;I28,0,I28-J28),IF(J28&gt;I28,I28-J28,0))))</f>
        <v>64045</v>
      </c>
      <c r="L28" s="60"/>
      <c r="M28" s="61" t="str">
        <f>IF(D28="","000",D28)&amp;IF(E28="","00000000000000000",E28)</f>
        <v>90520229999100000150</v>
      </c>
      <c r="N28" s="62"/>
      <c r="O28" s="62"/>
      <c r="P28" s="62"/>
      <c r="Q28" s="62"/>
      <c r="R28" s="62"/>
      <c r="S28" s="62"/>
      <c r="T28" s="62"/>
      <c r="U28" s="62"/>
    </row>
    <row r="29" spans="2:21" s="63" customFormat="1" ht="33.75" x14ac:dyDescent="0.2">
      <c r="B29" s="9" t="s">
        <v>148</v>
      </c>
      <c r="C29" s="58" t="s">
        <v>6</v>
      </c>
      <c r="D29" s="6" t="s">
        <v>63</v>
      </c>
      <c r="E29" s="164" t="s">
        <v>149</v>
      </c>
      <c r="F29" s="165"/>
      <c r="G29" s="165"/>
      <c r="H29" s="166"/>
      <c r="I29" s="2">
        <v>14500</v>
      </c>
      <c r="J29" s="3">
        <v>0</v>
      </c>
      <c r="K29" s="59">
        <f>IF(IF(I29="",0,I29)=0,0,(IF(I29&gt;0,IF(J29&gt;I29,0,I29-J29),IF(J29&gt;I29,I29-J29,0))))</f>
        <v>14500</v>
      </c>
      <c r="L29" s="60"/>
      <c r="M29" s="61" t="str">
        <f>IF(D29="","000",D29)&amp;IF(E29="","00000000000000000",E29)</f>
        <v>90520230024100000150</v>
      </c>
      <c r="N29" s="62"/>
      <c r="O29" s="62"/>
      <c r="P29" s="62"/>
      <c r="Q29" s="62"/>
      <c r="R29" s="62"/>
      <c r="S29" s="62"/>
      <c r="T29" s="62"/>
      <c r="U29" s="62"/>
    </row>
    <row r="30" spans="2:21" s="63" customFormat="1" ht="45" x14ac:dyDescent="0.2">
      <c r="B30" s="9" t="s">
        <v>150</v>
      </c>
      <c r="C30" s="58" t="s">
        <v>6</v>
      </c>
      <c r="D30" s="6" t="s">
        <v>63</v>
      </c>
      <c r="E30" s="164" t="s">
        <v>151</v>
      </c>
      <c r="F30" s="165"/>
      <c r="G30" s="165"/>
      <c r="H30" s="166"/>
      <c r="I30" s="2">
        <v>138900</v>
      </c>
      <c r="J30" s="3">
        <v>38842.410000000003</v>
      </c>
      <c r="K30" s="59">
        <f>IF(IF(I30="",0,I30)=0,0,(IF(I30&gt;0,IF(J30&gt;I30,0,I30-J30),IF(J30&gt;I30,I30-J30,0))))</f>
        <v>100057.59</v>
      </c>
      <c r="L30" s="60"/>
      <c r="M30" s="61" t="str">
        <f>IF(D30="","000",D30)&amp;IF(E30="","00000000000000000",E30)</f>
        <v>90520235118100000150</v>
      </c>
      <c r="N30" s="62"/>
      <c r="O30" s="62"/>
      <c r="P30" s="62"/>
      <c r="Q30" s="62"/>
      <c r="R30" s="62"/>
      <c r="S30" s="62"/>
      <c r="T30" s="62"/>
      <c r="U30" s="62"/>
    </row>
    <row r="31" spans="2:21" s="63" customFormat="1" ht="56.25" x14ac:dyDescent="0.2">
      <c r="B31" s="9" t="s">
        <v>152</v>
      </c>
      <c r="C31" s="58" t="s">
        <v>6</v>
      </c>
      <c r="D31" s="6" t="s">
        <v>63</v>
      </c>
      <c r="E31" s="164" t="s">
        <v>153</v>
      </c>
      <c r="F31" s="165"/>
      <c r="G31" s="165"/>
      <c r="H31" s="166"/>
      <c r="I31" s="2">
        <v>156000</v>
      </c>
      <c r="J31" s="3">
        <v>25000</v>
      </c>
      <c r="K31" s="59">
        <f>IF(IF(I31="",0,I31)=0,0,(IF(I31&gt;0,IF(J31&gt;I31,0,I31-J31),IF(J31&gt;I31,I31-J31,0))))</f>
        <v>131000</v>
      </c>
      <c r="L31" s="60"/>
      <c r="M31" s="61" t="str">
        <f>IF(D31="","000",D31)&amp;IF(E31="","00000000000000000",E31)</f>
        <v>90520240014100000150</v>
      </c>
      <c r="N31" s="62"/>
      <c r="O31" s="62"/>
      <c r="P31" s="62"/>
      <c r="Q31" s="62"/>
      <c r="R31" s="62"/>
      <c r="S31" s="62"/>
      <c r="T31" s="62"/>
      <c r="U31" s="62"/>
    </row>
    <row r="32" spans="2:21" s="63" customFormat="1" ht="45" x14ac:dyDescent="0.2">
      <c r="B32" s="9" t="s">
        <v>154</v>
      </c>
      <c r="C32" s="58" t="s">
        <v>6</v>
      </c>
      <c r="D32" s="6" t="s">
        <v>63</v>
      </c>
      <c r="E32" s="164" t="s">
        <v>155</v>
      </c>
      <c r="F32" s="165"/>
      <c r="G32" s="165"/>
      <c r="H32" s="166"/>
      <c r="I32" s="2">
        <v>0</v>
      </c>
      <c r="J32" s="3">
        <v>5711.51</v>
      </c>
      <c r="K32" s="59">
        <f>IF(IF(I32="",0,I32)=0,0,(IF(I32&gt;0,IF(J32&gt;I32,0,I32-J32),IF(J32&gt;I32,I32-J32,0))))</f>
        <v>0</v>
      </c>
      <c r="L32" s="60"/>
      <c r="M32" s="61" t="str">
        <f>IF(D32="","000",D32)&amp;IF(E32="","00000000000000000",E32)</f>
        <v>90521860010100000150</v>
      </c>
      <c r="N32" s="62"/>
      <c r="O32" s="62"/>
      <c r="P32" s="62"/>
      <c r="Q32" s="62"/>
      <c r="R32" s="62"/>
      <c r="S32" s="62"/>
      <c r="T32" s="62"/>
      <c r="U32" s="62"/>
    </row>
    <row r="33" spans="2:21" ht="0.75" customHeight="1" thickBot="1" x14ac:dyDescent="0.25">
      <c r="B33" s="64"/>
      <c r="C33" s="65"/>
      <c r="D33" s="66"/>
      <c r="E33" s="200"/>
      <c r="F33" s="200"/>
      <c r="G33" s="200"/>
      <c r="H33" s="201"/>
      <c r="I33" s="69"/>
      <c r="J33" s="70"/>
      <c r="K33" s="71"/>
      <c r="L33" s="72"/>
    </row>
    <row r="34" spans="2:21" x14ac:dyDescent="0.2">
      <c r="B34" s="73"/>
      <c r="C34" s="74"/>
      <c r="D34" s="27"/>
      <c r="E34" s="27"/>
      <c r="F34" s="27"/>
      <c r="G34" s="27"/>
      <c r="H34" s="27"/>
      <c r="I34" s="75"/>
      <c r="J34" s="75"/>
      <c r="K34" s="27"/>
      <c r="L34" s="19"/>
    </row>
    <row r="35" spans="2:21" ht="12.75" customHeight="1" x14ac:dyDescent="0.25">
      <c r="B35" s="211" t="s">
        <v>24</v>
      </c>
      <c r="C35" s="211"/>
      <c r="D35" s="211"/>
      <c r="E35" s="211"/>
      <c r="F35" s="211"/>
      <c r="G35" s="211"/>
      <c r="H35" s="211"/>
      <c r="I35" s="211"/>
      <c r="J35" s="211"/>
      <c r="K35" s="211"/>
      <c r="L35" s="76"/>
    </row>
    <row r="36" spans="2:21" x14ac:dyDescent="0.2">
      <c r="B36" s="35"/>
      <c r="C36" s="35"/>
      <c r="D36" s="36"/>
      <c r="E36" s="36"/>
      <c r="F36" s="36"/>
      <c r="G36" s="36"/>
      <c r="H36" s="36"/>
      <c r="I36" s="37"/>
      <c r="J36" s="37"/>
      <c r="K36" s="29" t="s">
        <v>20</v>
      </c>
      <c r="L36" s="77"/>
    </row>
    <row r="37" spans="2:21" ht="12.75" customHeight="1" x14ac:dyDescent="0.2">
      <c r="B37" s="209" t="s">
        <v>39</v>
      </c>
      <c r="C37" s="208" t="s">
        <v>40</v>
      </c>
      <c r="D37" s="208" t="s">
        <v>44</v>
      </c>
      <c r="E37" s="208"/>
      <c r="F37" s="208"/>
      <c r="G37" s="208"/>
      <c r="H37" s="208"/>
      <c r="I37" s="208" t="s">
        <v>42</v>
      </c>
      <c r="J37" s="208" t="s">
        <v>23</v>
      </c>
      <c r="K37" s="210" t="s">
        <v>43</v>
      </c>
      <c r="L37" s="40"/>
    </row>
    <row r="38" spans="2:21" x14ac:dyDescent="0.2">
      <c r="B38" s="209"/>
      <c r="C38" s="208"/>
      <c r="D38" s="208"/>
      <c r="E38" s="208"/>
      <c r="F38" s="208"/>
      <c r="G38" s="208"/>
      <c r="H38" s="208"/>
      <c r="I38" s="208"/>
      <c r="J38" s="208"/>
      <c r="K38" s="210"/>
      <c r="L38" s="40"/>
    </row>
    <row r="39" spans="2:21" x14ac:dyDescent="0.2">
      <c r="B39" s="209"/>
      <c r="C39" s="208"/>
      <c r="D39" s="208"/>
      <c r="E39" s="208"/>
      <c r="F39" s="208"/>
      <c r="G39" s="208"/>
      <c r="H39" s="208"/>
      <c r="I39" s="208"/>
      <c r="J39" s="208"/>
      <c r="K39" s="210"/>
      <c r="L39" s="40"/>
    </row>
    <row r="40" spans="2:21" ht="13.5" thickBot="1" x14ac:dyDescent="0.25">
      <c r="B40" s="41">
        <v>1</v>
      </c>
      <c r="C40" s="78">
        <v>2</v>
      </c>
      <c r="D40" s="228">
        <v>3</v>
      </c>
      <c r="E40" s="228"/>
      <c r="F40" s="228"/>
      <c r="G40" s="228"/>
      <c r="H40" s="228"/>
      <c r="I40" s="79" t="s">
        <v>2</v>
      </c>
      <c r="J40" s="79" t="s">
        <v>25</v>
      </c>
      <c r="K40" s="80" t="s">
        <v>26</v>
      </c>
      <c r="L40" s="46"/>
    </row>
    <row r="41" spans="2:21" x14ac:dyDescent="0.2">
      <c r="B41" s="47" t="s">
        <v>5</v>
      </c>
      <c r="C41" s="48" t="s">
        <v>7</v>
      </c>
      <c r="D41" s="176" t="s">
        <v>17</v>
      </c>
      <c r="E41" s="177"/>
      <c r="F41" s="177"/>
      <c r="G41" s="177"/>
      <c r="H41" s="178"/>
      <c r="I41" s="81">
        <v>5860400</v>
      </c>
      <c r="J41" s="81">
        <v>1811686.25</v>
      </c>
      <c r="K41" s="51">
        <v>4048713.75</v>
      </c>
    </row>
    <row r="42" spans="2:21" ht="12.75" customHeight="1" x14ac:dyDescent="0.2">
      <c r="B42" s="52" t="s">
        <v>4</v>
      </c>
      <c r="C42" s="53"/>
      <c r="D42" s="179"/>
      <c r="E42" s="180"/>
      <c r="F42" s="180"/>
      <c r="G42" s="180"/>
      <c r="H42" s="181"/>
      <c r="I42" s="82"/>
      <c r="J42" s="83"/>
      <c r="K42" s="84"/>
    </row>
    <row r="43" spans="2:21" s="63" customFormat="1" ht="22.5" x14ac:dyDescent="0.2">
      <c r="B43" s="9" t="s">
        <v>73</v>
      </c>
      <c r="C43" s="85" t="s">
        <v>7</v>
      </c>
      <c r="D43" s="6" t="s">
        <v>63</v>
      </c>
      <c r="E43" s="7" t="s">
        <v>74</v>
      </c>
      <c r="F43" s="7" t="s">
        <v>75</v>
      </c>
      <c r="G43" s="7" t="s">
        <v>76</v>
      </c>
      <c r="H43" s="8"/>
      <c r="I43" s="10">
        <v>808000</v>
      </c>
      <c r="J43" s="11">
        <v>275209.34999999998</v>
      </c>
      <c r="K43" s="86">
        <f>IF(IF(I43="",0,I43)=0,0,(IF(I43&gt;0,IF(J43&gt;I43,0,I43-J43),IF(J43&gt;I43,I43-J43,0))))</f>
        <v>532790.65</v>
      </c>
      <c r="L43" s="87"/>
      <c r="M43" s="61" t="str">
        <f>IF(D43="","000",D43)&amp;IF(E43="","0000",E43)&amp;IF(F43="","0000000000",F43)&amp;IF(G43="","000",G43)&amp;H43</f>
        <v>90501040150100190121</v>
      </c>
      <c r="N43" s="62"/>
      <c r="O43" s="62"/>
      <c r="P43" s="62"/>
      <c r="Q43" s="62"/>
      <c r="R43" s="62"/>
      <c r="S43" s="62"/>
      <c r="T43" s="62"/>
      <c r="U43" s="62"/>
    </row>
    <row r="44" spans="2:21" s="63" customFormat="1" ht="33.75" x14ac:dyDescent="0.2">
      <c r="B44" s="9" t="s">
        <v>77</v>
      </c>
      <c r="C44" s="85" t="s">
        <v>7</v>
      </c>
      <c r="D44" s="6" t="s">
        <v>63</v>
      </c>
      <c r="E44" s="7" t="s">
        <v>74</v>
      </c>
      <c r="F44" s="7" t="s">
        <v>75</v>
      </c>
      <c r="G44" s="7" t="s">
        <v>78</v>
      </c>
      <c r="H44" s="8"/>
      <c r="I44" s="10">
        <v>245000</v>
      </c>
      <c r="J44" s="11">
        <v>76013.039999999994</v>
      </c>
      <c r="K44" s="86">
        <f>IF(IF(I44="",0,I44)=0,0,(IF(I44&gt;0,IF(J44&gt;I44,0,I44-J44),IF(J44&gt;I44,I44-J44,0))))</f>
        <v>168986.96</v>
      </c>
      <c r="L44" s="87"/>
      <c r="M44" s="61" t="str">
        <f>IF(D44="","000",D44)&amp;IF(E44="","0000",E44)&amp;IF(F44="","0000000000",F44)&amp;IF(G44="","000",G44)&amp;H44</f>
        <v>90501040150100190129</v>
      </c>
      <c r="N44" s="62"/>
      <c r="O44" s="62"/>
      <c r="P44" s="62"/>
      <c r="Q44" s="62"/>
      <c r="R44" s="62"/>
      <c r="S44" s="62"/>
      <c r="T44" s="62"/>
      <c r="U44" s="62"/>
    </row>
    <row r="45" spans="2:21" s="63" customFormat="1" ht="22.5" x14ac:dyDescent="0.2">
      <c r="B45" s="9" t="s">
        <v>79</v>
      </c>
      <c r="C45" s="85" t="s">
        <v>7</v>
      </c>
      <c r="D45" s="6" t="s">
        <v>63</v>
      </c>
      <c r="E45" s="7" t="s">
        <v>74</v>
      </c>
      <c r="F45" s="7" t="s">
        <v>75</v>
      </c>
      <c r="G45" s="7" t="s">
        <v>80</v>
      </c>
      <c r="H45" s="8"/>
      <c r="I45" s="10">
        <v>43000</v>
      </c>
      <c r="J45" s="11">
        <v>6476.38</v>
      </c>
      <c r="K45" s="86">
        <f>IF(IF(I45="",0,I45)=0,0,(IF(I45&gt;0,IF(J45&gt;I45,0,I45-J45),IF(J45&gt;I45,I45-J45,0))))</f>
        <v>36523.620000000003</v>
      </c>
      <c r="L45" s="87"/>
      <c r="M45" s="61" t="str">
        <f>IF(D45="","000",D45)&amp;IF(E45="","0000",E45)&amp;IF(F45="","0000000000",F45)&amp;IF(G45="","000",G45)&amp;H45</f>
        <v>90501040150100190242</v>
      </c>
      <c r="N45" s="62"/>
      <c r="O45" s="62"/>
      <c r="P45" s="62"/>
      <c r="Q45" s="62"/>
      <c r="R45" s="62"/>
      <c r="S45" s="62"/>
      <c r="T45" s="62"/>
      <c r="U45" s="62"/>
    </row>
    <row r="46" spans="2:21" s="63" customFormat="1" x14ac:dyDescent="0.2">
      <c r="B46" s="9" t="s">
        <v>81</v>
      </c>
      <c r="C46" s="85" t="s">
        <v>7</v>
      </c>
      <c r="D46" s="6" t="s">
        <v>63</v>
      </c>
      <c r="E46" s="7" t="s">
        <v>74</v>
      </c>
      <c r="F46" s="7" t="s">
        <v>75</v>
      </c>
      <c r="G46" s="7" t="s">
        <v>82</v>
      </c>
      <c r="H46" s="8"/>
      <c r="I46" s="10">
        <v>195000</v>
      </c>
      <c r="J46" s="11">
        <v>49904.480000000003</v>
      </c>
      <c r="K46" s="86">
        <f>IF(IF(I46="",0,I46)=0,0,(IF(I46&gt;0,IF(J46&gt;I46,0,I46-J46),IF(J46&gt;I46,I46-J46,0))))</f>
        <v>145095.51999999999</v>
      </c>
      <c r="L46" s="87"/>
      <c r="M46" s="61" t="str">
        <f>IF(D46="","000",D46)&amp;IF(E46="","0000",E46)&amp;IF(F46="","0000000000",F46)&amp;IF(G46="","000",G46)&amp;H46</f>
        <v>90501040150100190244</v>
      </c>
      <c r="N46" s="62"/>
      <c r="O46" s="62"/>
      <c r="P46" s="62"/>
      <c r="Q46" s="62"/>
      <c r="R46" s="62"/>
      <c r="S46" s="62"/>
      <c r="T46" s="62"/>
      <c r="U46" s="62"/>
    </row>
    <row r="47" spans="2:21" s="63" customFormat="1" x14ac:dyDescent="0.2">
      <c r="B47" s="9" t="s">
        <v>83</v>
      </c>
      <c r="C47" s="85" t="s">
        <v>7</v>
      </c>
      <c r="D47" s="6" t="s">
        <v>63</v>
      </c>
      <c r="E47" s="7" t="s">
        <v>74</v>
      </c>
      <c r="F47" s="7" t="s">
        <v>75</v>
      </c>
      <c r="G47" s="7" t="s">
        <v>84</v>
      </c>
      <c r="H47" s="8"/>
      <c r="I47" s="10">
        <v>110000</v>
      </c>
      <c r="J47" s="11">
        <v>54151</v>
      </c>
      <c r="K47" s="86">
        <f>IF(IF(I47="",0,I47)=0,0,(IF(I47&gt;0,IF(J47&gt;I47,0,I47-J47),IF(J47&gt;I47,I47-J47,0))))</f>
        <v>55849</v>
      </c>
      <c r="L47" s="87"/>
      <c r="M47" s="61" t="str">
        <f>IF(D47="","000",D47)&amp;IF(E47="","0000",E47)&amp;IF(F47="","0000000000",F47)&amp;IF(G47="","000",G47)&amp;H47</f>
        <v>90501040150100190247</v>
      </c>
      <c r="N47" s="62"/>
      <c r="O47" s="62"/>
      <c r="P47" s="62"/>
      <c r="Q47" s="62"/>
      <c r="R47" s="62"/>
      <c r="S47" s="62"/>
      <c r="T47" s="62"/>
      <c r="U47" s="62"/>
    </row>
    <row r="48" spans="2:21" s="63" customFormat="1" ht="22.5" x14ac:dyDescent="0.2">
      <c r="B48" s="9" t="s">
        <v>86</v>
      </c>
      <c r="C48" s="85" t="s">
        <v>7</v>
      </c>
      <c r="D48" s="6" t="s">
        <v>63</v>
      </c>
      <c r="E48" s="7" t="s">
        <v>74</v>
      </c>
      <c r="F48" s="7" t="s">
        <v>75</v>
      </c>
      <c r="G48" s="7" t="s">
        <v>85</v>
      </c>
      <c r="H48" s="8"/>
      <c r="I48" s="10">
        <v>2000</v>
      </c>
      <c r="J48" s="11">
        <v>0</v>
      </c>
      <c r="K48" s="86">
        <f>IF(IF(I48="",0,I48)=0,0,(IF(I48&gt;0,IF(J48&gt;I48,0,I48-J48),IF(J48&gt;I48,I48-J48,0))))</f>
        <v>2000</v>
      </c>
      <c r="L48" s="87"/>
      <c r="M48" s="61" t="str">
        <f>IF(D48="","000",D48)&amp;IF(E48="","0000",E48)&amp;IF(F48="","0000000000",F48)&amp;IF(G48="","000",G48)&amp;H48</f>
        <v>90501040150100190851</v>
      </c>
      <c r="N48" s="62"/>
      <c r="O48" s="62"/>
      <c r="P48" s="62"/>
      <c r="Q48" s="62"/>
      <c r="R48" s="62"/>
      <c r="S48" s="62"/>
      <c r="T48" s="62"/>
      <c r="U48" s="62"/>
    </row>
    <row r="49" spans="2:21" s="63" customFormat="1" ht="22.5" x14ac:dyDescent="0.2">
      <c r="B49" s="9" t="s">
        <v>73</v>
      </c>
      <c r="C49" s="85" t="s">
        <v>7</v>
      </c>
      <c r="D49" s="6" t="s">
        <v>63</v>
      </c>
      <c r="E49" s="7" t="s">
        <v>74</v>
      </c>
      <c r="F49" s="7" t="s">
        <v>87</v>
      </c>
      <c r="G49" s="7" t="s">
        <v>76</v>
      </c>
      <c r="H49" s="8"/>
      <c r="I49" s="10">
        <v>647000</v>
      </c>
      <c r="J49" s="11">
        <v>226882</v>
      </c>
      <c r="K49" s="86">
        <f>IF(IF(I49="",0,I49)=0,0,(IF(I49&gt;0,IF(J49&gt;I49,0,I49-J49),IF(J49&gt;I49,I49-J49,0))))</f>
        <v>420118</v>
      </c>
      <c r="L49" s="87"/>
      <c r="M49" s="61" t="str">
        <f>IF(D49="","000",D49)&amp;IF(E49="","0000",E49)&amp;IF(F49="","0000000000",F49)&amp;IF(G49="","000",G49)&amp;H49</f>
        <v>90501040150100220121</v>
      </c>
      <c r="N49" s="62"/>
      <c r="O49" s="62"/>
      <c r="P49" s="62"/>
      <c r="Q49" s="62"/>
      <c r="R49" s="62"/>
      <c r="S49" s="62"/>
      <c r="T49" s="62"/>
      <c r="U49" s="62"/>
    </row>
    <row r="50" spans="2:21" s="63" customFormat="1" ht="33.75" x14ac:dyDescent="0.2">
      <c r="B50" s="9" t="s">
        <v>77</v>
      </c>
      <c r="C50" s="85" t="s">
        <v>7</v>
      </c>
      <c r="D50" s="6" t="s">
        <v>63</v>
      </c>
      <c r="E50" s="7" t="s">
        <v>74</v>
      </c>
      <c r="F50" s="7" t="s">
        <v>87</v>
      </c>
      <c r="G50" s="7" t="s">
        <v>78</v>
      </c>
      <c r="H50" s="8"/>
      <c r="I50" s="10">
        <v>196000</v>
      </c>
      <c r="J50" s="11">
        <v>65452.46</v>
      </c>
      <c r="K50" s="86">
        <f>IF(IF(I50="",0,I50)=0,0,(IF(I50&gt;0,IF(J50&gt;I50,0,I50-J50),IF(J50&gt;I50,I50-J50,0))))</f>
        <v>130547.54</v>
      </c>
      <c r="L50" s="87"/>
      <c r="M50" s="61" t="str">
        <f>IF(D50="","000",D50)&amp;IF(E50="","0000",E50)&amp;IF(F50="","0000000000",F50)&amp;IF(G50="","000",G50)&amp;H50</f>
        <v>90501040150100220129</v>
      </c>
      <c r="N50" s="62"/>
      <c r="O50" s="62"/>
      <c r="P50" s="62"/>
      <c r="Q50" s="62"/>
      <c r="R50" s="62"/>
      <c r="S50" s="62"/>
      <c r="T50" s="62"/>
      <c r="U50" s="62"/>
    </row>
    <row r="51" spans="2:21" s="63" customFormat="1" x14ac:dyDescent="0.2">
      <c r="B51" s="9" t="s">
        <v>91</v>
      </c>
      <c r="C51" s="85" t="s">
        <v>7</v>
      </c>
      <c r="D51" s="6" t="s">
        <v>63</v>
      </c>
      <c r="E51" s="7" t="s">
        <v>90</v>
      </c>
      <c r="F51" s="7" t="s">
        <v>89</v>
      </c>
      <c r="G51" s="7" t="s">
        <v>88</v>
      </c>
      <c r="H51" s="8"/>
      <c r="I51" s="10">
        <v>1090000</v>
      </c>
      <c r="J51" s="11">
        <v>392089.5</v>
      </c>
      <c r="K51" s="86">
        <f>IF(IF(I51="",0,I51)=0,0,(IF(I51&gt;0,IF(J51&gt;I51,0,I51-J51),IF(J51&gt;I51,I51-J51,0))))</f>
        <v>697910.5</v>
      </c>
      <c r="L51" s="87"/>
      <c r="M51" s="61" t="str">
        <f>IF(D51="","000",D51)&amp;IF(E51="","0000",E51)&amp;IF(F51="","0000000000",F51)&amp;IF(G51="","000",G51)&amp;H51</f>
        <v>90501130150100590111</v>
      </c>
      <c r="N51" s="62"/>
      <c r="O51" s="62"/>
      <c r="P51" s="62"/>
      <c r="Q51" s="62"/>
      <c r="R51" s="62"/>
      <c r="S51" s="62"/>
      <c r="T51" s="62"/>
      <c r="U51" s="62"/>
    </row>
    <row r="52" spans="2:21" s="63" customFormat="1" ht="33.75" x14ac:dyDescent="0.2">
      <c r="B52" s="9" t="s">
        <v>92</v>
      </c>
      <c r="C52" s="85" t="s">
        <v>7</v>
      </c>
      <c r="D52" s="6" t="s">
        <v>63</v>
      </c>
      <c r="E52" s="7" t="s">
        <v>90</v>
      </c>
      <c r="F52" s="7" t="s">
        <v>89</v>
      </c>
      <c r="G52" s="7" t="s">
        <v>93</v>
      </c>
      <c r="H52" s="8"/>
      <c r="I52" s="10">
        <v>328000</v>
      </c>
      <c r="J52" s="11">
        <v>105205.31</v>
      </c>
      <c r="K52" s="86">
        <f>IF(IF(I52="",0,I52)=0,0,(IF(I52&gt;0,IF(J52&gt;I52,0,I52-J52),IF(J52&gt;I52,I52-J52,0))))</f>
        <v>222794.69</v>
      </c>
      <c r="L52" s="87"/>
      <c r="M52" s="61" t="str">
        <f>IF(D52="","000",D52)&amp;IF(E52="","0000",E52)&amp;IF(F52="","0000000000",F52)&amp;IF(G52="","000",G52)&amp;H52</f>
        <v>90501130150100590119</v>
      </c>
      <c r="N52" s="62"/>
      <c r="O52" s="62"/>
      <c r="P52" s="62"/>
      <c r="Q52" s="62"/>
      <c r="R52" s="62"/>
      <c r="S52" s="62"/>
      <c r="T52" s="62"/>
      <c r="U52" s="62"/>
    </row>
    <row r="53" spans="2:21" s="63" customFormat="1" x14ac:dyDescent="0.2">
      <c r="B53" s="9" t="s">
        <v>81</v>
      </c>
      <c r="C53" s="85" t="s">
        <v>7</v>
      </c>
      <c r="D53" s="6" t="s">
        <v>63</v>
      </c>
      <c r="E53" s="7" t="s">
        <v>90</v>
      </c>
      <c r="F53" s="7" t="s">
        <v>89</v>
      </c>
      <c r="G53" s="7" t="s">
        <v>82</v>
      </c>
      <c r="H53" s="8"/>
      <c r="I53" s="10">
        <v>212000</v>
      </c>
      <c r="J53" s="11">
        <v>65707.55</v>
      </c>
      <c r="K53" s="86">
        <f>IF(IF(I53="",0,I53)=0,0,(IF(I53&gt;0,IF(J53&gt;I53,0,I53-J53),IF(J53&gt;I53,I53-J53,0))))</f>
        <v>146292.45000000001</v>
      </c>
      <c r="L53" s="87"/>
      <c r="M53" s="61" t="str">
        <f>IF(D53="","000",D53)&amp;IF(E53="","0000",E53)&amp;IF(F53="","0000000000",F53)&amp;IF(G53="","000",G53)&amp;H53</f>
        <v>90501130150100590244</v>
      </c>
      <c r="N53" s="62"/>
      <c r="O53" s="62"/>
      <c r="P53" s="62"/>
      <c r="Q53" s="62"/>
      <c r="R53" s="62"/>
      <c r="S53" s="62"/>
      <c r="T53" s="62"/>
      <c r="U53" s="62"/>
    </row>
    <row r="54" spans="2:21" s="63" customFormat="1" x14ac:dyDescent="0.2">
      <c r="B54" s="9" t="s">
        <v>94</v>
      </c>
      <c r="C54" s="85" t="s">
        <v>7</v>
      </c>
      <c r="D54" s="6" t="s">
        <v>63</v>
      </c>
      <c r="E54" s="7" t="s">
        <v>90</v>
      </c>
      <c r="F54" s="7" t="s">
        <v>89</v>
      </c>
      <c r="G54" s="7" t="s">
        <v>95</v>
      </c>
      <c r="H54" s="8"/>
      <c r="I54" s="10">
        <v>2000</v>
      </c>
      <c r="J54" s="11">
        <v>535</v>
      </c>
      <c r="K54" s="86">
        <f>IF(IF(I54="",0,I54)=0,0,(IF(I54&gt;0,IF(J54&gt;I54,0,I54-J54),IF(J54&gt;I54,I54-J54,0))))</f>
        <v>1465</v>
      </c>
      <c r="L54" s="87"/>
      <c r="M54" s="61" t="str">
        <f>IF(D54="","000",D54)&amp;IF(E54="","0000",E54)&amp;IF(F54="","0000000000",F54)&amp;IF(G54="","000",G54)&amp;H54</f>
        <v>90501130150100590852</v>
      </c>
      <c r="N54" s="62"/>
      <c r="O54" s="62"/>
      <c r="P54" s="62"/>
      <c r="Q54" s="62"/>
      <c r="R54" s="62"/>
      <c r="S54" s="62"/>
      <c r="T54" s="62"/>
      <c r="U54" s="62"/>
    </row>
    <row r="55" spans="2:21" s="63" customFormat="1" x14ac:dyDescent="0.2">
      <c r="B55" s="9" t="s">
        <v>81</v>
      </c>
      <c r="C55" s="85" t="s">
        <v>7</v>
      </c>
      <c r="D55" s="6" t="s">
        <v>63</v>
      </c>
      <c r="E55" s="7" t="s">
        <v>90</v>
      </c>
      <c r="F55" s="7" t="s">
        <v>96</v>
      </c>
      <c r="G55" s="7" t="s">
        <v>82</v>
      </c>
      <c r="H55" s="8"/>
      <c r="I55" s="10">
        <v>6000</v>
      </c>
      <c r="J55" s="11">
        <v>3500</v>
      </c>
      <c r="K55" s="86">
        <f>IF(IF(I55="",0,I55)=0,0,(IF(I55&gt;0,IF(J55&gt;I55,0,I55-J55),IF(J55&gt;I55,I55-J55,0))))</f>
        <v>2500</v>
      </c>
      <c r="L55" s="87"/>
      <c r="M55" s="61" t="str">
        <f>IF(D55="","000",D55)&amp;IF(E55="","0000",E55)&amp;IF(F55="","0000000000",F55)&amp;IF(G55="","000",G55)&amp;H55</f>
        <v>90501139990020020244</v>
      </c>
      <c r="N55" s="62"/>
      <c r="O55" s="62"/>
      <c r="P55" s="62"/>
      <c r="Q55" s="62"/>
      <c r="R55" s="62"/>
      <c r="S55" s="62"/>
      <c r="T55" s="62"/>
      <c r="U55" s="62"/>
    </row>
    <row r="56" spans="2:21" s="63" customFormat="1" ht="22.5" x14ac:dyDescent="0.2">
      <c r="B56" s="9" t="s">
        <v>73</v>
      </c>
      <c r="C56" s="85" t="s">
        <v>7</v>
      </c>
      <c r="D56" s="6" t="s">
        <v>63</v>
      </c>
      <c r="E56" s="7" t="s">
        <v>97</v>
      </c>
      <c r="F56" s="7" t="s">
        <v>98</v>
      </c>
      <c r="G56" s="7" t="s">
        <v>76</v>
      </c>
      <c r="H56" s="8"/>
      <c r="I56" s="10">
        <v>93500</v>
      </c>
      <c r="J56" s="11">
        <v>30574.89</v>
      </c>
      <c r="K56" s="86">
        <f>IF(IF(I56="",0,I56)=0,0,(IF(I56&gt;0,IF(J56&gt;I56,0,I56-J56),IF(J56&gt;I56,I56-J56,0))))</f>
        <v>62925.11</v>
      </c>
      <c r="L56" s="87"/>
      <c r="M56" s="61" t="str">
        <f>IF(D56="","000",D56)&amp;IF(E56="","0000",E56)&amp;IF(F56="","0000000000",F56)&amp;IF(G56="","000",G56)&amp;H56</f>
        <v>90502039990051180121</v>
      </c>
      <c r="N56" s="62"/>
      <c r="O56" s="62"/>
      <c r="P56" s="62"/>
      <c r="Q56" s="62"/>
      <c r="R56" s="62"/>
      <c r="S56" s="62"/>
      <c r="T56" s="62"/>
      <c r="U56" s="62"/>
    </row>
    <row r="57" spans="2:21" s="63" customFormat="1" ht="33.75" x14ac:dyDescent="0.2">
      <c r="B57" s="9" t="s">
        <v>77</v>
      </c>
      <c r="C57" s="85" t="s">
        <v>7</v>
      </c>
      <c r="D57" s="6" t="s">
        <v>63</v>
      </c>
      <c r="E57" s="7" t="s">
        <v>97</v>
      </c>
      <c r="F57" s="7" t="s">
        <v>98</v>
      </c>
      <c r="G57" s="7" t="s">
        <v>78</v>
      </c>
      <c r="H57" s="8"/>
      <c r="I57" s="10">
        <v>28000</v>
      </c>
      <c r="J57" s="11">
        <v>8267.52</v>
      </c>
      <c r="K57" s="86">
        <f>IF(IF(I57="",0,I57)=0,0,(IF(I57&gt;0,IF(J57&gt;I57,0,I57-J57),IF(J57&gt;I57,I57-J57,0))))</f>
        <v>19732.48</v>
      </c>
      <c r="L57" s="87"/>
      <c r="M57" s="61" t="str">
        <f>IF(D57="","000",D57)&amp;IF(E57="","0000",E57)&amp;IF(F57="","0000000000",F57)&amp;IF(G57="","000",G57)&amp;H57</f>
        <v>90502039990051180129</v>
      </c>
      <c r="N57" s="62"/>
      <c r="O57" s="62"/>
      <c r="P57" s="62"/>
      <c r="Q57" s="62"/>
      <c r="R57" s="62"/>
      <c r="S57" s="62"/>
      <c r="T57" s="62"/>
      <c r="U57" s="62"/>
    </row>
    <row r="58" spans="2:21" s="63" customFormat="1" ht="22.5" x14ac:dyDescent="0.2">
      <c r="B58" s="9" t="s">
        <v>79</v>
      </c>
      <c r="C58" s="85" t="s">
        <v>7</v>
      </c>
      <c r="D58" s="6" t="s">
        <v>63</v>
      </c>
      <c r="E58" s="7" t="s">
        <v>97</v>
      </c>
      <c r="F58" s="7" t="s">
        <v>98</v>
      </c>
      <c r="G58" s="7" t="s">
        <v>80</v>
      </c>
      <c r="H58" s="8"/>
      <c r="I58" s="10">
        <v>6500</v>
      </c>
      <c r="J58" s="11">
        <v>0</v>
      </c>
      <c r="K58" s="86">
        <f>IF(IF(I58="",0,I58)=0,0,(IF(I58&gt;0,IF(J58&gt;I58,0,I58-J58),IF(J58&gt;I58,I58-J58,0))))</f>
        <v>6500</v>
      </c>
      <c r="L58" s="87"/>
      <c r="M58" s="61" t="str">
        <f>IF(D58="","000",D58)&amp;IF(E58="","0000",E58)&amp;IF(F58="","0000000000",F58)&amp;IF(G58="","000",G58)&amp;H58</f>
        <v>90502039990051180242</v>
      </c>
      <c r="N58" s="62"/>
      <c r="O58" s="62"/>
      <c r="P58" s="62"/>
      <c r="Q58" s="62"/>
      <c r="R58" s="62"/>
      <c r="S58" s="62"/>
      <c r="T58" s="62"/>
      <c r="U58" s="62"/>
    </row>
    <row r="59" spans="2:21" s="63" customFormat="1" x14ac:dyDescent="0.2">
      <c r="B59" s="9" t="s">
        <v>81</v>
      </c>
      <c r="C59" s="85" t="s">
        <v>7</v>
      </c>
      <c r="D59" s="6" t="s">
        <v>63</v>
      </c>
      <c r="E59" s="7" t="s">
        <v>97</v>
      </c>
      <c r="F59" s="7" t="s">
        <v>98</v>
      </c>
      <c r="G59" s="7" t="s">
        <v>82</v>
      </c>
      <c r="H59" s="8"/>
      <c r="I59" s="10">
        <v>10900</v>
      </c>
      <c r="J59" s="11">
        <v>0</v>
      </c>
      <c r="K59" s="86">
        <f>IF(IF(I59="",0,I59)=0,0,(IF(I59&gt;0,IF(J59&gt;I59,0,I59-J59),IF(J59&gt;I59,I59-J59,0))))</f>
        <v>10900</v>
      </c>
      <c r="L59" s="87"/>
      <c r="M59" s="61" t="str">
        <f>IF(D59="","000",D59)&amp;IF(E59="","0000",E59)&amp;IF(F59="","0000000000",F59)&amp;IF(G59="","000",G59)&amp;H59</f>
        <v>90502039990051180244</v>
      </c>
      <c r="N59" s="62"/>
      <c r="O59" s="62"/>
      <c r="P59" s="62"/>
      <c r="Q59" s="62"/>
      <c r="R59" s="62"/>
      <c r="S59" s="62"/>
      <c r="T59" s="62"/>
      <c r="U59" s="62"/>
    </row>
    <row r="60" spans="2:21" s="63" customFormat="1" x14ac:dyDescent="0.2">
      <c r="B60" s="9" t="s">
        <v>81</v>
      </c>
      <c r="C60" s="85" t="s">
        <v>7</v>
      </c>
      <c r="D60" s="6" t="s">
        <v>63</v>
      </c>
      <c r="E60" s="7" t="s">
        <v>99</v>
      </c>
      <c r="F60" s="7" t="s">
        <v>100</v>
      </c>
      <c r="G60" s="7" t="s">
        <v>82</v>
      </c>
      <c r="H60" s="8"/>
      <c r="I60" s="10">
        <v>1000</v>
      </c>
      <c r="J60" s="11">
        <v>0</v>
      </c>
      <c r="K60" s="86">
        <f>IF(IF(I60="",0,I60)=0,0,(IF(I60&gt;0,IF(J60&gt;I60,0,I60-J60),IF(J60&gt;I60,I60-J60,0))))</f>
        <v>1000</v>
      </c>
      <c r="L60" s="87"/>
      <c r="M60" s="61" t="str">
        <f>IF(D60="","000",D60)&amp;IF(E60="","0000",E60)&amp;IF(F60="","0000000000",F60)&amp;IF(G60="","000",G60)&amp;H60</f>
        <v>90503100160120350244</v>
      </c>
      <c r="N60" s="62"/>
      <c r="O60" s="62"/>
      <c r="P60" s="62"/>
      <c r="Q60" s="62"/>
      <c r="R60" s="62"/>
      <c r="S60" s="62"/>
      <c r="T60" s="62"/>
      <c r="U60" s="62"/>
    </row>
    <row r="61" spans="2:21" s="63" customFormat="1" x14ac:dyDescent="0.2">
      <c r="B61" s="9" t="s">
        <v>81</v>
      </c>
      <c r="C61" s="85" t="s">
        <v>7</v>
      </c>
      <c r="D61" s="6" t="s">
        <v>63</v>
      </c>
      <c r="E61" s="7" t="s">
        <v>101</v>
      </c>
      <c r="F61" s="7" t="s">
        <v>102</v>
      </c>
      <c r="G61" s="7" t="s">
        <v>82</v>
      </c>
      <c r="H61" s="8"/>
      <c r="I61" s="10">
        <v>2000</v>
      </c>
      <c r="J61" s="11">
        <v>0</v>
      </c>
      <c r="K61" s="86">
        <f>IF(IF(I61="",0,I61)=0,0,(IF(I61&gt;0,IF(J61&gt;I61,0,I61-J61),IF(J61&gt;I61,I61-J61,0))))</f>
        <v>2000</v>
      </c>
      <c r="L61" s="87"/>
      <c r="M61" s="61" t="str">
        <f>IF(D61="","000",D61)&amp;IF(E61="","0000",E61)&amp;IF(F61="","0000000000",F61)&amp;IF(G61="","000",G61)&amp;H61</f>
        <v>90503140160129999244</v>
      </c>
      <c r="N61" s="62"/>
      <c r="O61" s="62"/>
      <c r="P61" s="62"/>
      <c r="Q61" s="62"/>
      <c r="R61" s="62"/>
      <c r="S61" s="62"/>
      <c r="T61" s="62"/>
      <c r="U61" s="62"/>
    </row>
    <row r="62" spans="2:21" s="63" customFormat="1" x14ac:dyDescent="0.2">
      <c r="B62" s="9" t="s">
        <v>81</v>
      </c>
      <c r="C62" s="85" t="s">
        <v>7</v>
      </c>
      <c r="D62" s="6" t="s">
        <v>63</v>
      </c>
      <c r="E62" s="7" t="s">
        <v>101</v>
      </c>
      <c r="F62" s="7" t="s">
        <v>103</v>
      </c>
      <c r="G62" s="7" t="s">
        <v>82</v>
      </c>
      <c r="H62" s="8"/>
      <c r="I62" s="10">
        <v>2000</v>
      </c>
      <c r="J62" s="11">
        <v>0</v>
      </c>
      <c r="K62" s="86">
        <f>IF(IF(I62="",0,I62)=0,0,(IF(I62&gt;0,IF(J62&gt;I62,0,I62-J62),IF(J62&gt;I62,I62-J62,0))))</f>
        <v>2000</v>
      </c>
      <c r="L62" s="87"/>
      <c r="M62" s="61" t="str">
        <f>IF(D62="","000",D62)&amp;IF(E62="","0000",E62)&amp;IF(F62="","0000000000",F62)&amp;IF(G62="","000",G62)&amp;H62</f>
        <v>90503140170120380244</v>
      </c>
      <c r="N62" s="62"/>
      <c r="O62" s="62"/>
      <c r="P62" s="62"/>
      <c r="Q62" s="62"/>
      <c r="R62" s="62"/>
      <c r="S62" s="62"/>
      <c r="T62" s="62"/>
      <c r="U62" s="62"/>
    </row>
    <row r="63" spans="2:21" s="63" customFormat="1" x14ac:dyDescent="0.2">
      <c r="B63" s="9" t="s">
        <v>81</v>
      </c>
      <c r="C63" s="85" t="s">
        <v>7</v>
      </c>
      <c r="D63" s="6" t="s">
        <v>63</v>
      </c>
      <c r="E63" s="7" t="s">
        <v>104</v>
      </c>
      <c r="F63" s="7" t="s">
        <v>105</v>
      </c>
      <c r="G63" s="7" t="s">
        <v>82</v>
      </c>
      <c r="H63" s="8"/>
      <c r="I63" s="10">
        <v>14500</v>
      </c>
      <c r="J63" s="11">
        <v>0</v>
      </c>
      <c r="K63" s="86">
        <f>IF(IF(I63="",0,I63)=0,0,(IF(I63&gt;0,IF(J63&gt;I63,0,I63-J63),IF(J63&gt;I63,I63-J63,0))))</f>
        <v>14500</v>
      </c>
      <c r="L63" s="87"/>
      <c r="M63" s="61" t="str">
        <f>IF(D63="","000",D63)&amp;IF(E63="","0000",E63)&amp;IF(F63="","0000000000",F63)&amp;IF(G63="","000",G63)&amp;H63</f>
        <v>90504059990073880244</v>
      </c>
      <c r="N63" s="62"/>
      <c r="O63" s="62"/>
      <c r="P63" s="62"/>
      <c r="Q63" s="62"/>
      <c r="R63" s="62"/>
      <c r="S63" s="62"/>
      <c r="T63" s="62"/>
      <c r="U63" s="62"/>
    </row>
    <row r="64" spans="2:21" s="63" customFormat="1" x14ac:dyDescent="0.2">
      <c r="B64" s="9" t="s">
        <v>81</v>
      </c>
      <c r="C64" s="85" t="s">
        <v>7</v>
      </c>
      <c r="D64" s="6" t="s">
        <v>63</v>
      </c>
      <c r="E64" s="7" t="s">
        <v>106</v>
      </c>
      <c r="F64" s="7" t="s">
        <v>107</v>
      </c>
      <c r="G64" s="7" t="s">
        <v>82</v>
      </c>
      <c r="H64" s="8"/>
      <c r="I64" s="10">
        <v>156000</v>
      </c>
      <c r="J64" s="11">
        <v>25000</v>
      </c>
      <c r="K64" s="86">
        <f>IF(IF(I64="",0,I64)=0,0,(IF(I64&gt;0,IF(J64&gt;I64,0,I64-J64),IF(J64&gt;I64,I64-J64,0))))</f>
        <v>131000</v>
      </c>
      <c r="L64" s="87"/>
      <c r="M64" s="61" t="str">
        <f>IF(D64="","000",D64)&amp;IF(E64="","0000",E64)&amp;IF(F64="","0000000000",F64)&amp;IF(G64="","000",G64)&amp;H64</f>
        <v>90504090140180570244</v>
      </c>
      <c r="N64" s="62"/>
      <c r="O64" s="62"/>
      <c r="P64" s="62"/>
      <c r="Q64" s="62"/>
      <c r="R64" s="62"/>
      <c r="S64" s="62"/>
      <c r="T64" s="62"/>
      <c r="U64" s="62"/>
    </row>
    <row r="65" spans="2:21" s="63" customFormat="1" x14ac:dyDescent="0.2">
      <c r="B65" s="9" t="s">
        <v>81</v>
      </c>
      <c r="C65" s="85" t="s">
        <v>7</v>
      </c>
      <c r="D65" s="6" t="s">
        <v>63</v>
      </c>
      <c r="E65" s="7" t="s">
        <v>108</v>
      </c>
      <c r="F65" s="7" t="s">
        <v>109</v>
      </c>
      <c r="G65" s="7" t="s">
        <v>82</v>
      </c>
      <c r="H65" s="8"/>
      <c r="I65" s="10">
        <v>640000</v>
      </c>
      <c r="J65" s="11">
        <v>0</v>
      </c>
      <c r="K65" s="86">
        <f>IF(IF(I65="",0,I65)=0,0,(IF(I65&gt;0,IF(J65&gt;I65,0,I65-J65),IF(J65&gt;I65,I65-J65,0))))</f>
        <v>640000</v>
      </c>
      <c r="L65" s="87"/>
      <c r="M65" s="61" t="str">
        <f>IF(D65="","000",D65)&amp;IF(E65="","0000",E65)&amp;IF(F65="","0000000000",F65)&amp;IF(G65="","000",G65)&amp;H65</f>
        <v>90504120150420470244</v>
      </c>
      <c r="N65" s="62"/>
      <c r="O65" s="62"/>
      <c r="P65" s="62"/>
      <c r="Q65" s="62"/>
      <c r="R65" s="62"/>
      <c r="S65" s="62"/>
      <c r="T65" s="62"/>
      <c r="U65" s="62"/>
    </row>
    <row r="66" spans="2:21" s="63" customFormat="1" x14ac:dyDescent="0.2">
      <c r="B66" s="9" t="s">
        <v>81</v>
      </c>
      <c r="C66" s="85" t="s">
        <v>7</v>
      </c>
      <c r="D66" s="6" t="s">
        <v>63</v>
      </c>
      <c r="E66" s="7" t="s">
        <v>108</v>
      </c>
      <c r="F66" s="7" t="s">
        <v>110</v>
      </c>
      <c r="G66" s="7" t="s">
        <v>82</v>
      </c>
      <c r="H66" s="8"/>
      <c r="I66" s="10">
        <v>3000</v>
      </c>
      <c r="J66" s="11">
        <v>0</v>
      </c>
      <c r="K66" s="86">
        <f>IF(IF(I66="",0,I66)=0,0,(IF(I66&gt;0,IF(J66&gt;I66,0,I66-J66),IF(J66&gt;I66,I66-J66,0))))</f>
        <v>3000</v>
      </c>
      <c r="L66" s="87"/>
      <c r="M66" s="61" t="str">
        <f>IF(D66="","000",D66)&amp;IF(E66="","0000",E66)&amp;IF(F66="","0000000000",F66)&amp;IF(G66="","000",G66)&amp;H66</f>
        <v>90504120180129990244</v>
      </c>
      <c r="N66" s="62"/>
      <c r="O66" s="62"/>
      <c r="P66" s="62"/>
      <c r="Q66" s="62"/>
      <c r="R66" s="62"/>
      <c r="S66" s="62"/>
      <c r="T66" s="62"/>
      <c r="U66" s="62"/>
    </row>
    <row r="67" spans="2:21" s="63" customFormat="1" x14ac:dyDescent="0.2">
      <c r="B67" s="9" t="s">
        <v>81</v>
      </c>
      <c r="C67" s="85" t="s">
        <v>7</v>
      </c>
      <c r="D67" s="6" t="s">
        <v>63</v>
      </c>
      <c r="E67" s="7" t="s">
        <v>111</v>
      </c>
      <c r="F67" s="7" t="s">
        <v>112</v>
      </c>
      <c r="G67" s="7" t="s">
        <v>82</v>
      </c>
      <c r="H67" s="8"/>
      <c r="I67" s="10">
        <v>124000</v>
      </c>
      <c r="J67" s="11">
        <v>32222.35</v>
      </c>
      <c r="K67" s="86">
        <f>IF(IF(I67="",0,I67)=0,0,(IF(I67&gt;0,IF(J67&gt;I67,0,I67-J67),IF(J67&gt;I67,I67-J67,0))))</f>
        <v>91777.65</v>
      </c>
      <c r="L67" s="87"/>
      <c r="M67" s="61" t="str">
        <f>IF(D67="","000",D67)&amp;IF(E67="","0000",E67)&amp;IF(F67="","0000000000",F67)&amp;IF(G67="","000",G67)&amp;H67</f>
        <v>90505030110129990244</v>
      </c>
      <c r="N67" s="62"/>
      <c r="O67" s="62"/>
      <c r="P67" s="62"/>
      <c r="Q67" s="62"/>
      <c r="R67" s="62"/>
      <c r="S67" s="62"/>
      <c r="T67" s="62"/>
      <c r="U67" s="62"/>
    </row>
    <row r="68" spans="2:21" s="63" customFormat="1" ht="22.5" x14ac:dyDescent="0.2">
      <c r="B68" s="9" t="s">
        <v>86</v>
      </c>
      <c r="C68" s="85" t="s">
        <v>7</v>
      </c>
      <c r="D68" s="6" t="s">
        <v>63</v>
      </c>
      <c r="E68" s="7" t="s">
        <v>111</v>
      </c>
      <c r="F68" s="7" t="s">
        <v>112</v>
      </c>
      <c r="G68" s="7" t="s">
        <v>85</v>
      </c>
      <c r="H68" s="8"/>
      <c r="I68" s="10">
        <v>11000</v>
      </c>
      <c r="J68" s="11">
        <v>0</v>
      </c>
      <c r="K68" s="86">
        <f>IF(IF(I68="",0,I68)=0,0,(IF(I68&gt;0,IF(J68&gt;I68,0,I68-J68),IF(J68&gt;I68,I68-J68,0))))</f>
        <v>11000</v>
      </c>
      <c r="L68" s="87"/>
      <c r="M68" s="61" t="str">
        <f>IF(D68="","000",D68)&amp;IF(E68="","0000",E68)&amp;IF(F68="","0000000000",F68)&amp;IF(G68="","000",G68)&amp;H68</f>
        <v>90505030110129990851</v>
      </c>
      <c r="N68" s="62"/>
      <c r="O68" s="62"/>
      <c r="P68" s="62"/>
      <c r="Q68" s="62"/>
      <c r="R68" s="62"/>
      <c r="S68" s="62"/>
      <c r="T68" s="62"/>
      <c r="U68" s="62"/>
    </row>
    <row r="69" spans="2:21" s="63" customFormat="1" x14ac:dyDescent="0.2">
      <c r="B69" s="9" t="s">
        <v>113</v>
      </c>
      <c r="C69" s="85" t="s">
        <v>7</v>
      </c>
      <c r="D69" s="6" t="s">
        <v>63</v>
      </c>
      <c r="E69" s="7" t="s">
        <v>111</v>
      </c>
      <c r="F69" s="7" t="s">
        <v>114</v>
      </c>
      <c r="G69" s="7" t="s">
        <v>115</v>
      </c>
      <c r="H69" s="8"/>
      <c r="I69" s="10">
        <v>11000</v>
      </c>
      <c r="J69" s="11">
        <v>0</v>
      </c>
      <c r="K69" s="86">
        <f>IF(IF(I69="",0,I69)=0,0,(IF(I69&gt;0,IF(J69&gt;I69,0,I69-J69),IF(J69&gt;I69,I69-J69,0))))</f>
        <v>11000</v>
      </c>
      <c r="L69" s="87"/>
      <c r="M69" s="61" t="str">
        <f>IF(D69="","000",D69)&amp;IF(E69="","0000",E69)&amp;IF(F69="","0000000000",F69)&amp;IF(G69="","000",G69)&amp;H69</f>
        <v>90505030110281340540</v>
      </c>
      <c r="N69" s="62"/>
      <c r="O69" s="62"/>
      <c r="P69" s="62"/>
      <c r="Q69" s="62"/>
      <c r="R69" s="62"/>
      <c r="S69" s="62"/>
      <c r="T69" s="62"/>
      <c r="U69" s="62"/>
    </row>
    <row r="70" spans="2:21" s="63" customFormat="1" x14ac:dyDescent="0.2">
      <c r="B70" s="9" t="s">
        <v>81</v>
      </c>
      <c r="C70" s="85" t="s">
        <v>7</v>
      </c>
      <c r="D70" s="6" t="s">
        <v>63</v>
      </c>
      <c r="E70" s="7" t="s">
        <v>111</v>
      </c>
      <c r="F70" s="7" t="s">
        <v>116</v>
      </c>
      <c r="G70" s="7" t="s">
        <v>82</v>
      </c>
      <c r="H70" s="8"/>
      <c r="I70" s="10">
        <v>110000</v>
      </c>
      <c r="J70" s="11">
        <v>45954</v>
      </c>
      <c r="K70" s="86">
        <f>IF(IF(I70="",0,I70)=0,0,(IF(I70&gt;0,IF(J70&gt;I70,0,I70-J70),IF(J70&gt;I70,I70-J70,0))))</f>
        <v>64046</v>
      </c>
      <c r="L70" s="87"/>
      <c r="M70" s="61" t="str">
        <f>IF(D70="","000",D70)&amp;IF(E70="","0000",E70)&amp;IF(F70="","0000000000",F70)&amp;IF(G70="","000",G70)&amp;H70</f>
        <v>90505030110371340244</v>
      </c>
      <c r="N70" s="62"/>
      <c r="O70" s="62"/>
      <c r="P70" s="62"/>
      <c r="Q70" s="62"/>
      <c r="R70" s="62"/>
      <c r="S70" s="62"/>
      <c r="T70" s="62"/>
      <c r="U70" s="62"/>
    </row>
    <row r="71" spans="2:21" s="63" customFormat="1" x14ac:dyDescent="0.2">
      <c r="B71" s="9" t="s">
        <v>81</v>
      </c>
      <c r="C71" s="85" t="s">
        <v>7</v>
      </c>
      <c r="D71" s="6" t="s">
        <v>63</v>
      </c>
      <c r="E71" s="7" t="s">
        <v>111</v>
      </c>
      <c r="F71" s="7" t="s">
        <v>117</v>
      </c>
      <c r="G71" s="7" t="s">
        <v>82</v>
      </c>
      <c r="H71" s="8"/>
      <c r="I71" s="10">
        <v>331000</v>
      </c>
      <c r="J71" s="11">
        <v>136875.56</v>
      </c>
      <c r="K71" s="86">
        <f>IF(IF(I71="",0,I71)=0,0,(IF(I71&gt;0,IF(J71&gt;I71,0,I71-J71),IF(J71&gt;I71,I71-J71,0))))</f>
        <v>194124.44</v>
      </c>
      <c r="L71" s="87"/>
      <c r="M71" s="61" t="str">
        <f>IF(D71="","000",D71)&amp;IF(E71="","0000",E71)&amp;IF(F71="","0000000000",F71)&amp;IF(G71="","000",G71)&amp;H71</f>
        <v>905050301103S1340244</v>
      </c>
      <c r="N71" s="62"/>
      <c r="O71" s="62"/>
      <c r="P71" s="62"/>
      <c r="Q71" s="62"/>
      <c r="R71" s="62"/>
      <c r="S71" s="62"/>
      <c r="T71" s="62"/>
      <c r="U71" s="62"/>
    </row>
    <row r="72" spans="2:21" s="63" customFormat="1" x14ac:dyDescent="0.2">
      <c r="B72" s="9" t="s">
        <v>81</v>
      </c>
      <c r="C72" s="85" t="s">
        <v>7</v>
      </c>
      <c r="D72" s="6" t="s">
        <v>63</v>
      </c>
      <c r="E72" s="7" t="s">
        <v>118</v>
      </c>
      <c r="F72" s="7" t="s">
        <v>119</v>
      </c>
      <c r="G72" s="7" t="s">
        <v>82</v>
      </c>
      <c r="H72" s="8"/>
      <c r="I72" s="10">
        <v>7000</v>
      </c>
      <c r="J72" s="11">
        <v>3700</v>
      </c>
      <c r="K72" s="86">
        <f>IF(IF(I72="",0,I72)=0,0,(IF(I72&gt;0,IF(J72&gt;I72,0,I72-J72),IF(J72&gt;I72,I72-J72,0))))</f>
        <v>3300</v>
      </c>
      <c r="L72" s="87"/>
      <c r="M72" s="61" t="str">
        <f>IF(D72="","000",D72)&amp;IF(E72="","0000",E72)&amp;IF(F72="","0000000000",F72)&amp;IF(G72="","000",G72)&amp;H72</f>
        <v>90507050150521010244</v>
      </c>
      <c r="N72" s="62"/>
      <c r="O72" s="62"/>
      <c r="P72" s="62"/>
      <c r="Q72" s="62"/>
      <c r="R72" s="62"/>
      <c r="S72" s="62"/>
      <c r="T72" s="62"/>
      <c r="U72" s="62"/>
    </row>
    <row r="73" spans="2:21" s="63" customFormat="1" x14ac:dyDescent="0.2">
      <c r="B73" s="9" t="s">
        <v>113</v>
      </c>
      <c r="C73" s="85" t="s">
        <v>7</v>
      </c>
      <c r="D73" s="6" t="s">
        <v>63</v>
      </c>
      <c r="E73" s="7" t="s">
        <v>120</v>
      </c>
      <c r="F73" s="7" t="s">
        <v>121</v>
      </c>
      <c r="G73" s="7" t="s">
        <v>115</v>
      </c>
      <c r="H73" s="8"/>
      <c r="I73" s="10">
        <v>245000</v>
      </c>
      <c r="J73" s="11">
        <v>98900</v>
      </c>
      <c r="K73" s="86">
        <f>IF(IF(I73="",0,I73)=0,0,(IF(I73&gt;0,IF(J73&gt;I73,0,I73-J73),IF(J73&gt;I73,I73-J73,0))))</f>
        <v>146100</v>
      </c>
      <c r="L73" s="87"/>
      <c r="M73" s="61" t="str">
        <f>IF(D73="","000",D73)&amp;IF(E73="","0000",E73)&amp;IF(F73="","0000000000",F73)&amp;IF(G73="","000",G73)&amp;H73</f>
        <v>90508010120181690540</v>
      </c>
      <c r="N73" s="62"/>
      <c r="O73" s="62"/>
      <c r="P73" s="62"/>
      <c r="Q73" s="62"/>
      <c r="R73" s="62"/>
      <c r="S73" s="62"/>
      <c r="T73" s="62"/>
      <c r="U73" s="62"/>
    </row>
    <row r="74" spans="2:21" s="63" customFormat="1" x14ac:dyDescent="0.2">
      <c r="B74" s="9" t="s">
        <v>113</v>
      </c>
      <c r="C74" s="85" t="s">
        <v>7</v>
      </c>
      <c r="D74" s="6" t="s">
        <v>63</v>
      </c>
      <c r="E74" s="7" t="s">
        <v>120</v>
      </c>
      <c r="F74" s="7" t="s">
        <v>122</v>
      </c>
      <c r="G74" s="7" t="s">
        <v>115</v>
      </c>
      <c r="H74" s="8"/>
      <c r="I74" s="10">
        <v>14000</v>
      </c>
      <c r="J74" s="11">
        <v>4461.12</v>
      </c>
      <c r="K74" s="86">
        <f>IF(IF(I74="",0,I74)=0,0,(IF(I74&gt;0,IF(J74&gt;I74,0,I74-J74),IF(J74&gt;I74,I74-J74,0))))</f>
        <v>9538.8799999999992</v>
      </c>
      <c r="L74" s="87"/>
      <c r="M74" s="61" t="str">
        <f>IF(D74="","000",D74)&amp;IF(E74="","0000",E74)&amp;IF(F74="","0000000000",F74)&amp;IF(G74="","000",G74)&amp;H74</f>
        <v>90508010120282220540</v>
      </c>
      <c r="N74" s="62"/>
      <c r="O74" s="62"/>
      <c r="P74" s="62"/>
      <c r="Q74" s="62"/>
      <c r="R74" s="62"/>
      <c r="S74" s="62"/>
      <c r="T74" s="62"/>
      <c r="U74" s="62"/>
    </row>
    <row r="75" spans="2:21" s="63" customFormat="1" ht="22.5" x14ac:dyDescent="0.2">
      <c r="B75" s="9" t="s">
        <v>79</v>
      </c>
      <c r="C75" s="85" t="s">
        <v>7</v>
      </c>
      <c r="D75" s="6" t="s">
        <v>63</v>
      </c>
      <c r="E75" s="7" t="s">
        <v>123</v>
      </c>
      <c r="F75" s="7" t="s">
        <v>124</v>
      </c>
      <c r="G75" s="7" t="s">
        <v>80</v>
      </c>
      <c r="H75" s="8"/>
      <c r="I75" s="10">
        <v>7000</v>
      </c>
      <c r="J75" s="11">
        <v>3218.17</v>
      </c>
      <c r="K75" s="86">
        <f>IF(IF(I75="",0,I75)=0,0,(IF(I75&gt;0,IF(J75&gt;I75,0,I75-J75),IF(J75&gt;I75,I75-J75,0))))</f>
        <v>3781.83</v>
      </c>
      <c r="L75" s="87"/>
      <c r="M75" s="61" t="str">
        <f>IF(D75="","000",D75)&amp;IF(E75="","0000",E75)&amp;IF(F75="","0000000000",F75)&amp;IF(G75="","000",G75)&amp;H75</f>
        <v>90508040120100590242</v>
      </c>
      <c r="N75" s="62"/>
      <c r="O75" s="62"/>
      <c r="P75" s="62"/>
      <c r="Q75" s="62"/>
      <c r="R75" s="62"/>
      <c r="S75" s="62"/>
      <c r="T75" s="62"/>
      <c r="U75" s="62"/>
    </row>
    <row r="76" spans="2:21" s="63" customFormat="1" x14ac:dyDescent="0.2">
      <c r="B76" s="9" t="s">
        <v>81</v>
      </c>
      <c r="C76" s="85" t="s">
        <v>7</v>
      </c>
      <c r="D76" s="6" t="s">
        <v>63</v>
      </c>
      <c r="E76" s="7" t="s">
        <v>123</v>
      </c>
      <c r="F76" s="7" t="s">
        <v>124</v>
      </c>
      <c r="G76" s="7" t="s">
        <v>82</v>
      </c>
      <c r="H76" s="8"/>
      <c r="I76" s="10">
        <v>39000</v>
      </c>
      <c r="J76" s="11">
        <v>7618.08</v>
      </c>
      <c r="K76" s="86">
        <f>IF(IF(I76="",0,I76)=0,0,(IF(I76&gt;0,IF(J76&gt;I76,0,I76-J76),IF(J76&gt;I76,I76-J76,0))))</f>
        <v>31381.919999999998</v>
      </c>
      <c r="L76" s="87"/>
      <c r="M76" s="61" t="str">
        <f>IF(D76="","000",D76)&amp;IF(E76="","0000",E76)&amp;IF(F76="","0000000000",F76)&amp;IF(G76="","000",G76)&amp;H76</f>
        <v>90508040120100590244</v>
      </c>
      <c r="N76" s="62"/>
      <c r="O76" s="62"/>
      <c r="P76" s="62"/>
      <c r="Q76" s="62"/>
      <c r="R76" s="62"/>
      <c r="S76" s="62"/>
      <c r="T76" s="62"/>
      <c r="U76" s="62"/>
    </row>
    <row r="77" spans="2:21" s="63" customFormat="1" x14ac:dyDescent="0.2">
      <c r="B77" s="9" t="s">
        <v>83</v>
      </c>
      <c r="C77" s="85" t="s">
        <v>7</v>
      </c>
      <c r="D77" s="6" t="s">
        <v>63</v>
      </c>
      <c r="E77" s="7" t="s">
        <v>123</v>
      </c>
      <c r="F77" s="7" t="s">
        <v>124</v>
      </c>
      <c r="G77" s="7" t="s">
        <v>84</v>
      </c>
      <c r="H77" s="8"/>
      <c r="I77" s="10">
        <v>120000</v>
      </c>
      <c r="J77" s="11">
        <v>93768.49</v>
      </c>
      <c r="K77" s="86">
        <f>IF(IF(I77="",0,I77)=0,0,(IF(I77&gt;0,IF(J77&gt;I77,0,I77-J77),IF(J77&gt;I77,I77-J77,0))))</f>
        <v>26231.51</v>
      </c>
      <c r="L77" s="87"/>
      <c r="M77" s="61" t="str">
        <f>IF(D77="","000",D77)&amp;IF(E77="","0000",E77)&amp;IF(F77="","0000000000",F77)&amp;IF(G77="","000",G77)&amp;H77</f>
        <v>90508040120100590247</v>
      </c>
      <c r="N77" s="62"/>
      <c r="O77" s="62"/>
      <c r="P77" s="62"/>
      <c r="Q77" s="62"/>
      <c r="R77" s="62"/>
      <c r="S77" s="62"/>
      <c r="T77" s="62"/>
      <c r="U77" s="62"/>
    </row>
    <row r="78" spans="2:21" ht="0.75" customHeight="1" thickBot="1" x14ac:dyDescent="0.25">
      <c r="B78" s="88"/>
      <c r="C78" s="89"/>
      <c r="D78" s="66"/>
      <c r="E78" s="159"/>
      <c r="F78" s="159"/>
      <c r="G78" s="159"/>
      <c r="H78" s="160"/>
      <c r="I78" s="69"/>
      <c r="J78" s="70"/>
      <c r="K78" s="71"/>
      <c r="L78" s="72"/>
    </row>
    <row r="79" spans="2:21" ht="13.5" thickBot="1" x14ac:dyDescent="0.25">
      <c r="B79" s="90"/>
      <c r="C79" s="90"/>
      <c r="D79" s="27"/>
      <c r="E79" s="27"/>
      <c r="F79" s="27"/>
      <c r="G79" s="27"/>
      <c r="H79" s="27"/>
      <c r="I79" s="91"/>
      <c r="J79" s="91"/>
      <c r="K79" s="91"/>
      <c r="L79" s="92"/>
    </row>
    <row r="80" spans="2:21" ht="28.5" customHeight="1" thickBot="1" x14ac:dyDescent="0.25">
      <c r="B80" s="93" t="s">
        <v>18</v>
      </c>
      <c r="C80" s="94">
        <v>450</v>
      </c>
      <c r="D80" s="182" t="s">
        <v>17</v>
      </c>
      <c r="E80" s="183"/>
      <c r="F80" s="183"/>
      <c r="G80" s="183"/>
      <c r="H80" s="184"/>
      <c r="I80" s="96">
        <f>0-I88</f>
        <v>-258000</v>
      </c>
      <c r="J80" s="96">
        <f>J16-J41</f>
        <v>634688.17000000004</v>
      </c>
      <c r="K80" s="97" t="s">
        <v>17</v>
      </c>
    </row>
    <row r="81" spans="2:21" x14ac:dyDescent="0.2">
      <c r="B81" s="90"/>
      <c r="C81" s="156"/>
      <c r="D81" s="27"/>
      <c r="E81" s="27"/>
      <c r="F81" s="27"/>
      <c r="G81" s="27"/>
      <c r="H81" s="27"/>
      <c r="I81" s="27"/>
      <c r="J81" s="27"/>
      <c r="K81" s="27"/>
    </row>
    <row r="82" spans="2:21" ht="15" x14ac:dyDescent="0.25">
      <c r="B82" s="211" t="s">
        <v>32</v>
      </c>
      <c r="C82" s="211"/>
      <c r="D82" s="211"/>
      <c r="E82" s="211"/>
      <c r="F82" s="211"/>
      <c r="G82" s="211"/>
      <c r="H82" s="211"/>
      <c r="I82" s="211"/>
      <c r="J82" s="211"/>
      <c r="K82" s="211"/>
      <c r="L82" s="76"/>
    </row>
    <row r="83" spans="2:21" x14ac:dyDescent="0.2">
      <c r="B83" s="35"/>
      <c r="C83" s="99"/>
      <c r="D83" s="36"/>
      <c r="E83" s="36"/>
      <c r="F83" s="36"/>
      <c r="G83" s="36"/>
      <c r="H83" s="36"/>
      <c r="I83" s="37"/>
      <c r="J83" s="37"/>
      <c r="K83" s="100" t="s">
        <v>27</v>
      </c>
      <c r="L83" s="101"/>
    </row>
    <row r="84" spans="2:21" ht="17.100000000000001" customHeight="1" x14ac:dyDescent="0.2">
      <c r="B84" s="209" t="s">
        <v>39</v>
      </c>
      <c r="C84" s="208" t="s">
        <v>40</v>
      </c>
      <c r="D84" s="208" t="s">
        <v>45</v>
      </c>
      <c r="E84" s="208"/>
      <c r="F84" s="208"/>
      <c r="G84" s="208"/>
      <c r="H84" s="208"/>
      <c r="I84" s="208" t="s">
        <v>42</v>
      </c>
      <c r="J84" s="208" t="s">
        <v>23</v>
      </c>
      <c r="K84" s="210" t="s">
        <v>43</v>
      </c>
      <c r="L84" s="40"/>
    </row>
    <row r="85" spans="2:21" ht="17.100000000000001" customHeight="1" x14ac:dyDescent="0.2">
      <c r="B85" s="209"/>
      <c r="C85" s="208"/>
      <c r="D85" s="208"/>
      <c r="E85" s="208"/>
      <c r="F85" s="208"/>
      <c r="G85" s="208"/>
      <c r="H85" s="208"/>
      <c r="I85" s="208"/>
      <c r="J85" s="208"/>
      <c r="K85" s="210"/>
      <c r="L85" s="40"/>
    </row>
    <row r="86" spans="2:21" ht="17.100000000000001" customHeight="1" x14ac:dyDescent="0.2">
      <c r="B86" s="209"/>
      <c r="C86" s="208"/>
      <c r="D86" s="208"/>
      <c r="E86" s="208"/>
      <c r="F86" s="208"/>
      <c r="G86" s="208"/>
      <c r="H86" s="208"/>
      <c r="I86" s="208"/>
      <c r="J86" s="208"/>
      <c r="K86" s="210"/>
      <c r="L86" s="40"/>
    </row>
    <row r="87" spans="2:21" ht="13.5" thickBot="1" x14ac:dyDescent="0.25">
      <c r="B87" s="41">
        <v>1</v>
      </c>
      <c r="C87" s="78">
        <v>2</v>
      </c>
      <c r="D87" s="228">
        <v>3</v>
      </c>
      <c r="E87" s="228"/>
      <c r="F87" s="228"/>
      <c r="G87" s="228"/>
      <c r="H87" s="228"/>
      <c r="I87" s="79" t="s">
        <v>2</v>
      </c>
      <c r="J87" s="79" t="s">
        <v>25</v>
      </c>
      <c r="K87" s="80" t="s">
        <v>26</v>
      </c>
      <c r="L87" s="46"/>
    </row>
    <row r="88" spans="2:21" ht="12.75" customHeight="1" x14ac:dyDescent="0.2">
      <c r="B88" s="102" t="s">
        <v>33</v>
      </c>
      <c r="C88" s="48" t="s">
        <v>8</v>
      </c>
      <c r="D88" s="176" t="s">
        <v>17</v>
      </c>
      <c r="E88" s="177"/>
      <c r="F88" s="177"/>
      <c r="G88" s="177"/>
      <c r="H88" s="178"/>
      <c r="I88" s="103">
        <f>I90+I94+I98</f>
        <v>258000</v>
      </c>
      <c r="J88" s="103">
        <f>J90+J94+J98</f>
        <v>-634688.17000000004</v>
      </c>
      <c r="K88" s="104">
        <f>K90+K94+K98</f>
        <v>892688.17</v>
      </c>
    </row>
    <row r="89" spans="2:21" ht="12.75" customHeight="1" x14ac:dyDescent="0.2">
      <c r="B89" s="105" t="s">
        <v>11</v>
      </c>
      <c r="C89" s="106"/>
      <c r="D89" s="202"/>
      <c r="E89" s="203"/>
      <c r="F89" s="203"/>
      <c r="G89" s="203"/>
      <c r="H89" s="204"/>
      <c r="I89" s="108"/>
      <c r="J89" s="109"/>
      <c r="K89" s="110"/>
    </row>
    <row r="90" spans="2:21" ht="12.75" customHeight="1" x14ac:dyDescent="0.2">
      <c r="B90" s="105" t="s">
        <v>34</v>
      </c>
      <c r="C90" s="111" t="s">
        <v>12</v>
      </c>
      <c r="D90" s="205" t="s">
        <v>17</v>
      </c>
      <c r="E90" s="206"/>
      <c r="F90" s="206"/>
      <c r="G90" s="206"/>
      <c r="H90" s="207"/>
      <c r="I90" s="50">
        <v>0</v>
      </c>
      <c r="J90" s="50">
        <v>0</v>
      </c>
      <c r="K90" s="113">
        <v>0</v>
      </c>
    </row>
    <row r="91" spans="2:21" ht="12.75" customHeight="1" x14ac:dyDescent="0.2">
      <c r="B91" s="105" t="s">
        <v>10</v>
      </c>
      <c r="C91" s="53"/>
      <c r="D91" s="167"/>
      <c r="E91" s="168"/>
      <c r="F91" s="168"/>
      <c r="G91" s="168"/>
      <c r="H91" s="169"/>
      <c r="I91" s="115"/>
      <c r="J91" s="116"/>
      <c r="K91" s="117"/>
    </row>
    <row r="92" spans="2:21" s="63" customFormat="1" x14ac:dyDescent="0.2">
      <c r="B92" s="146"/>
      <c r="C92" s="147" t="s">
        <v>12</v>
      </c>
      <c r="D92" s="148"/>
      <c r="E92" s="195"/>
      <c r="F92" s="195"/>
      <c r="G92" s="195"/>
      <c r="H92" s="196"/>
      <c r="I92" s="150"/>
      <c r="J92" s="151"/>
      <c r="K92" s="152">
        <f>IF(IF(I92="",0,I92)=0,0,(IF(I92&gt;0,IF(J92&gt;I92,0,I92-J92),IF(J92&gt;I92,I92-J92,0))))</f>
        <v>0</v>
      </c>
      <c r="L92" s="153"/>
      <c r="M92" s="154" t="str">
        <f>IF(D92="","000",D92)&amp;IF(E92="","00000000000000000",E92)</f>
        <v>00000000000000000000</v>
      </c>
      <c r="N92" s="155"/>
      <c r="O92" s="155"/>
      <c r="P92" s="155"/>
      <c r="Q92" s="155"/>
      <c r="R92" s="155"/>
      <c r="S92" s="155"/>
      <c r="T92" s="155"/>
      <c r="U92" s="155"/>
    </row>
    <row r="93" spans="2:21" ht="6" hidden="1" customHeight="1" x14ac:dyDescent="0.2">
      <c r="B93" s="118"/>
      <c r="C93" s="119"/>
      <c r="D93" s="120"/>
      <c r="E93" s="161"/>
      <c r="F93" s="162"/>
      <c r="G93" s="162"/>
      <c r="H93" s="163"/>
      <c r="I93" s="121"/>
      <c r="J93" s="122"/>
      <c r="K93" s="123"/>
      <c r="L93" s="124"/>
    </row>
    <row r="94" spans="2:21" ht="12.75" customHeight="1" x14ac:dyDescent="0.2">
      <c r="B94" s="105" t="s">
        <v>35</v>
      </c>
      <c r="C94" s="53" t="s">
        <v>13</v>
      </c>
      <c r="D94" s="167" t="s">
        <v>17</v>
      </c>
      <c r="E94" s="168"/>
      <c r="F94" s="168"/>
      <c r="G94" s="168"/>
      <c r="H94" s="169"/>
      <c r="I94" s="50">
        <v>0</v>
      </c>
      <c r="J94" s="50">
        <v>0</v>
      </c>
      <c r="K94" s="12">
        <v>0</v>
      </c>
    </row>
    <row r="95" spans="2:21" ht="12.75" customHeight="1" x14ac:dyDescent="0.2">
      <c r="B95" s="105" t="s">
        <v>10</v>
      </c>
      <c r="C95" s="53"/>
      <c r="D95" s="167"/>
      <c r="E95" s="168"/>
      <c r="F95" s="168"/>
      <c r="G95" s="168"/>
      <c r="H95" s="169"/>
      <c r="I95" s="115"/>
      <c r="J95" s="116"/>
      <c r="K95" s="117"/>
    </row>
    <row r="96" spans="2:21" s="63" customFormat="1" x14ac:dyDescent="0.2">
      <c r="B96" s="146"/>
      <c r="C96" s="147" t="s">
        <v>13</v>
      </c>
      <c r="D96" s="148"/>
      <c r="E96" s="195"/>
      <c r="F96" s="195"/>
      <c r="G96" s="195"/>
      <c r="H96" s="196"/>
      <c r="I96" s="150"/>
      <c r="J96" s="151"/>
      <c r="K96" s="152">
        <f>IF(IF(I96="",0,I96)=0,0,(IF(I96&gt;0,IF(J96&gt;I96,0,I96-J96),IF(J96&gt;I96,I96-J96,0))))</f>
        <v>0</v>
      </c>
      <c r="L96" s="153"/>
      <c r="M96" s="154" t="str">
        <f>IF(D96="","000",D96)&amp;IF(E96="","00000000000000000",E96)</f>
        <v>00000000000000000000</v>
      </c>
      <c r="N96" s="155"/>
      <c r="O96" s="155"/>
      <c r="P96" s="155"/>
      <c r="Q96" s="155"/>
      <c r="R96" s="155"/>
      <c r="S96" s="155"/>
      <c r="T96" s="155"/>
      <c r="U96" s="155"/>
    </row>
    <row r="97" spans="2:13" ht="6" hidden="1" customHeight="1" x14ac:dyDescent="0.2">
      <c r="B97" s="118"/>
      <c r="C97" s="58"/>
      <c r="D97" s="120"/>
      <c r="E97" s="161"/>
      <c r="F97" s="162"/>
      <c r="G97" s="162"/>
      <c r="H97" s="163"/>
      <c r="I97" s="121"/>
      <c r="J97" s="122"/>
      <c r="K97" s="123"/>
      <c r="L97" s="124"/>
    </row>
    <row r="98" spans="2:13" ht="12.75" customHeight="1" x14ac:dyDescent="0.2">
      <c r="B98" s="105" t="s">
        <v>16</v>
      </c>
      <c r="C98" s="53" t="s">
        <v>9</v>
      </c>
      <c r="D98" s="221" t="s">
        <v>53</v>
      </c>
      <c r="E98" s="222"/>
      <c r="F98" s="222"/>
      <c r="G98" s="222"/>
      <c r="H98" s="223"/>
      <c r="I98" s="50">
        <v>258000</v>
      </c>
      <c r="J98" s="50">
        <v>-634688.17000000004</v>
      </c>
      <c r="K98" s="12">
        <f>IF(IF(I98="",0,I98)=0,0,(IF(I98&gt;0,IF(J98&gt;I98,0,I98-J98),IF(J98&gt;I98,I98-J98,0))))</f>
        <v>892688.17</v>
      </c>
    </row>
    <row r="99" spans="2:13" ht="22.5" x14ac:dyDescent="0.2">
      <c r="B99" s="105" t="s">
        <v>54</v>
      </c>
      <c r="C99" s="53" t="s">
        <v>9</v>
      </c>
      <c r="D99" s="221" t="s">
        <v>55</v>
      </c>
      <c r="E99" s="222"/>
      <c r="F99" s="222"/>
      <c r="G99" s="222"/>
      <c r="H99" s="223"/>
      <c r="I99" s="50">
        <v>258000</v>
      </c>
      <c r="J99" s="50">
        <v>-634688.17000000004</v>
      </c>
      <c r="K99" s="12">
        <f>IF(IF(I99="",0,I99)=0,0,(IF(I99&gt;0,IF(J99&gt;I99,0,I99-J99),IF(J99&gt;I99,I99-J99,0))))</f>
        <v>892688.17</v>
      </c>
    </row>
    <row r="100" spans="2:13" ht="35.25" customHeight="1" x14ac:dyDescent="0.2">
      <c r="B100" s="105" t="s">
        <v>57</v>
      </c>
      <c r="C100" s="53" t="s">
        <v>9</v>
      </c>
      <c r="D100" s="221" t="s">
        <v>56</v>
      </c>
      <c r="E100" s="222"/>
      <c r="F100" s="222"/>
      <c r="G100" s="222"/>
      <c r="H100" s="223"/>
      <c r="I100" s="50">
        <v>0</v>
      </c>
      <c r="J100" s="50">
        <v>0</v>
      </c>
      <c r="K100" s="12">
        <f>IF(IF(I100="",0,I100)=0,0,(IF(I100&gt;0,IF(J100&gt;I100,0,I100-J100),IF(J100&gt;I100,I100-J100,0))))</f>
        <v>0</v>
      </c>
    </row>
    <row r="101" spans="2:13" ht="22.5" x14ac:dyDescent="0.2">
      <c r="B101" s="144" t="s">
        <v>71</v>
      </c>
      <c r="C101" s="126" t="s">
        <v>14</v>
      </c>
      <c r="D101" s="5" t="s">
        <v>68</v>
      </c>
      <c r="E101" s="225" t="s">
        <v>72</v>
      </c>
      <c r="F101" s="225"/>
      <c r="G101" s="225"/>
      <c r="H101" s="226"/>
      <c r="I101" s="1">
        <v>-5602400</v>
      </c>
      <c r="J101" s="1">
        <v>-2448785.0699999998</v>
      </c>
      <c r="K101" s="127" t="s">
        <v>17</v>
      </c>
      <c r="L101" s="128"/>
      <c r="M101" s="129" t="str">
        <f>IF(D101="","000",D101)&amp;IF(E101="","00000000000000000",E101)</f>
        <v>00001050201100000510</v>
      </c>
    </row>
    <row r="102" spans="2:13" ht="22.5" x14ac:dyDescent="0.2">
      <c r="B102" s="144" t="s">
        <v>69</v>
      </c>
      <c r="C102" s="126" t="s">
        <v>15</v>
      </c>
      <c r="D102" s="5" t="s">
        <v>68</v>
      </c>
      <c r="E102" s="225" t="s">
        <v>70</v>
      </c>
      <c r="F102" s="225"/>
      <c r="G102" s="225"/>
      <c r="H102" s="226"/>
      <c r="I102" s="4">
        <v>5860400</v>
      </c>
      <c r="J102" s="4">
        <v>1814096.9</v>
      </c>
      <c r="K102" s="130" t="s">
        <v>17</v>
      </c>
      <c r="L102" s="131"/>
      <c r="M102" s="129" t="str">
        <f>IF(D102="","000",D102)&amp;IF(E102="","00000000000000000",E102)</f>
        <v>00001050201100000610</v>
      </c>
    </row>
    <row r="103" spans="2:13" ht="0.75" customHeight="1" thickBot="1" x14ac:dyDescent="0.25">
      <c r="B103" s="90"/>
      <c r="C103" s="65"/>
      <c r="D103" s="132"/>
      <c r="E103" s="200"/>
      <c r="F103" s="200"/>
      <c r="G103" s="200"/>
      <c r="H103" s="227"/>
      <c r="I103" s="133"/>
      <c r="J103" s="133"/>
      <c r="K103" s="134"/>
      <c r="L103" s="19"/>
    </row>
    <row r="104" spans="2:13" x14ac:dyDescent="0.2">
      <c r="B104" s="90"/>
      <c r="C104" s="156"/>
      <c r="D104" s="27"/>
      <c r="E104" s="27"/>
      <c r="F104" s="27"/>
      <c r="G104" s="27"/>
      <c r="H104" s="27"/>
      <c r="I104" s="27"/>
      <c r="J104" s="27"/>
      <c r="K104" s="27"/>
      <c r="L104" s="135"/>
      <c r="M104" s="135"/>
    </row>
    <row r="105" spans="2:13" ht="21.75" customHeight="1" x14ac:dyDescent="0.2">
      <c r="B105" s="136" t="s">
        <v>48</v>
      </c>
      <c r="C105" s="219"/>
      <c r="D105" s="219"/>
      <c r="E105" s="219"/>
      <c r="F105" s="156"/>
      <c r="G105" s="156"/>
      <c r="H105" s="27"/>
      <c r="I105" s="137" t="s">
        <v>50</v>
      </c>
      <c r="J105" s="138"/>
      <c r="K105" s="157"/>
      <c r="L105" s="135"/>
      <c r="M105" s="135"/>
    </row>
    <row r="106" spans="2:13" x14ac:dyDescent="0.2">
      <c r="B106" s="158" t="s">
        <v>46</v>
      </c>
      <c r="C106" s="218" t="s">
        <v>47</v>
      </c>
      <c r="D106" s="218"/>
      <c r="E106" s="218"/>
      <c r="F106" s="156"/>
      <c r="G106" s="156"/>
      <c r="H106" s="27"/>
      <c r="I106" s="27"/>
      <c r="J106" s="139" t="s">
        <v>51</v>
      </c>
      <c r="K106" s="156" t="s">
        <v>47</v>
      </c>
      <c r="L106" s="135"/>
      <c r="M106" s="135"/>
    </row>
    <row r="107" spans="2:13" x14ac:dyDescent="0.2">
      <c r="B107" s="158"/>
      <c r="C107" s="156"/>
      <c r="D107" s="27"/>
      <c r="E107" s="27"/>
      <c r="F107" s="27"/>
      <c r="G107" s="27"/>
      <c r="H107" s="27"/>
      <c r="I107" s="27"/>
      <c r="J107" s="27"/>
      <c r="K107" s="27"/>
      <c r="L107" s="135"/>
      <c r="M107" s="135"/>
    </row>
    <row r="108" spans="2:13" ht="21.75" customHeight="1" x14ac:dyDescent="0.2">
      <c r="B108" s="158" t="s">
        <v>49</v>
      </c>
      <c r="C108" s="220"/>
      <c r="D108" s="220"/>
      <c r="E108" s="220"/>
      <c r="F108" s="140"/>
      <c r="G108" s="140"/>
      <c r="H108" s="27"/>
      <c r="I108" s="27"/>
      <c r="J108" s="27"/>
      <c r="K108" s="27"/>
      <c r="L108" s="135"/>
      <c r="M108" s="135"/>
    </row>
    <row r="109" spans="2:13" x14ac:dyDescent="0.2">
      <c r="B109" s="158" t="s">
        <v>46</v>
      </c>
      <c r="C109" s="218" t="s">
        <v>47</v>
      </c>
      <c r="D109" s="218"/>
      <c r="E109" s="218"/>
      <c r="F109" s="156"/>
      <c r="G109" s="156"/>
      <c r="H109" s="27"/>
      <c r="I109" s="27"/>
      <c r="J109" s="27"/>
      <c r="K109" s="27"/>
      <c r="L109" s="135"/>
      <c r="M109" s="135"/>
    </row>
    <row r="110" spans="2:13" x14ac:dyDescent="0.2">
      <c r="B110" s="158"/>
      <c r="C110" s="156"/>
      <c r="D110" s="27"/>
      <c r="E110" s="27"/>
      <c r="F110" s="27"/>
      <c r="G110" s="27"/>
      <c r="H110" s="27"/>
      <c r="I110" s="27"/>
      <c r="J110" s="27"/>
      <c r="K110" s="27"/>
      <c r="L110" s="135"/>
      <c r="M110" s="135"/>
    </row>
    <row r="111" spans="2:13" x14ac:dyDescent="0.2">
      <c r="B111" s="158" t="s">
        <v>31</v>
      </c>
      <c r="C111" s="156"/>
      <c r="D111" s="27"/>
      <c r="E111" s="27"/>
      <c r="F111" s="27"/>
      <c r="G111" s="27"/>
      <c r="H111" s="27"/>
      <c r="I111" s="27"/>
      <c r="J111" s="27"/>
      <c r="K111" s="27"/>
      <c r="L111" s="135"/>
      <c r="M111" s="135"/>
    </row>
    <row r="112" spans="2:13" x14ac:dyDescent="0.2">
      <c r="B112" s="90"/>
      <c r="C112" s="156"/>
      <c r="D112" s="27"/>
      <c r="E112" s="27"/>
      <c r="F112" s="27"/>
      <c r="G112" s="27"/>
      <c r="H112" s="27"/>
      <c r="I112" s="27"/>
      <c r="J112" s="27"/>
      <c r="K112" s="27"/>
      <c r="L112" s="135"/>
      <c r="M112" s="135"/>
    </row>
    <row r="113" spans="12:13" x14ac:dyDescent="0.2">
      <c r="L113" s="135"/>
      <c r="M113" s="135"/>
    </row>
    <row r="114" spans="12:13" x14ac:dyDescent="0.2">
      <c r="L114" s="135"/>
      <c r="M114" s="135"/>
    </row>
    <row r="115" spans="12:13" x14ac:dyDescent="0.2">
      <c r="L115" s="135"/>
      <c r="M115" s="135"/>
    </row>
    <row r="116" spans="12:13" x14ac:dyDescent="0.2">
      <c r="L116" s="135"/>
      <c r="M116" s="135"/>
    </row>
    <row r="117" spans="12:13" x14ac:dyDescent="0.2">
      <c r="L117" s="135"/>
      <c r="M117" s="135"/>
    </row>
    <row r="118" spans="12:13" x14ac:dyDescent="0.2">
      <c r="L118" s="135"/>
      <c r="M118" s="135"/>
    </row>
  </sheetData>
  <mergeCells count="70">
    <mergeCell ref="E29:H29"/>
    <mergeCell ref="E30:H30"/>
    <mergeCell ref="E31:H31"/>
    <mergeCell ref="E32:H32"/>
    <mergeCell ref="D84:H86"/>
    <mergeCell ref="B84:B86"/>
    <mergeCell ref="E102:H102"/>
    <mergeCell ref="E18:H18"/>
    <mergeCell ref="E19:H19"/>
    <mergeCell ref="E20:H20"/>
    <mergeCell ref="E21:H21"/>
    <mergeCell ref="E22:H22"/>
    <mergeCell ref="E23:H23"/>
    <mergeCell ref="E24:H24"/>
    <mergeCell ref="E103:H103"/>
    <mergeCell ref="D41:H41"/>
    <mergeCell ref="D37:H39"/>
    <mergeCell ref="D87:H87"/>
    <mergeCell ref="D88:H88"/>
    <mergeCell ref="D89:H89"/>
    <mergeCell ref="D90:H90"/>
    <mergeCell ref="D40:H40"/>
    <mergeCell ref="B82:K82"/>
    <mergeCell ref="D42:H42"/>
    <mergeCell ref="K37:K39"/>
    <mergeCell ref="J37:J39"/>
    <mergeCell ref="B37:B39"/>
    <mergeCell ref="D15:H15"/>
    <mergeCell ref="D17:H17"/>
    <mergeCell ref="E33:H33"/>
    <mergeCell ref="E25:H25"/>
    <mergeCell ref="E26:H26"/>
    <mergeCell ref="E27:H27"/>
    <mergeCell ref="E28:H28"/>
    <mergeCell ref="B2:J2"/>
    <mergeCell ref="C6:I6"/>
    <mergeCell ref="C7:I7"/>
    <mergeCell ref="C4:E4"/>
    <mergeCell ref="H4:I4"/>
    <mergeCell ref="J12:J14"/>
    <mergeCell ref="B12:B14"/>
    <mergeCell ref="D12:H14"/>
    <mergeCell ref="E101:H101"/>
    <mergeCell ref="B10:K10"/>
    <mergeCell ref="K12:K14"/>
    <mergeCell ref="I12:I14"/>
    <mergeCell ref="C12:C14"/>
    <mergeCell ref="D16:H16"/>
    <mergeCell ref="I37:I39"/>
    <mergeCell ref="C37:C39"/>
    <mergeCell ref="B35:K35"/>
    <mergeCell ref="C109:E109"/>
    <mergeCell ref="D91:H91"/>
    <mergeCell ref="D94:H94"/>
    <mergeCell ref="D95:H95"/>
    <mergeCell ref="C105:E105"/>
    <mergeCell ref="C108:E108"/>
    <mergeCell ref="D98:H98"/>
    <mergeCell ref="D100:H100"/>
    <mergeCell ref="C106:E106"/>
    <mergeCell ref="D99:H99"/>
    <mergeCell ref="E96:H96"/>
    <mergeCell ref="C84:C86"/>
    <mergeCell ref="K84:K86"/>
    <mergeCell ref="J84:J86"/>
    <mergeCell ref="D80:H80"/>
    <mergeCell ref="E92:H92"/>
    <mergeCell ref="E93:H93"/>
    <mergeCell ref="E97:H97"/>
    <mergeCell ref="I84:I86"/>
  </mergeCells>
  <pageMargins left="0.39370078740157483" right="0.39370078740157483" top="0.98425196850393704" bottom="0.39370078740157483" header="0" footer="0"/>
  <pageSetup paperSize="9" orientation="landscape" r:id="rId1"/>
  <headerFooter alignWithMargins="0"/>
  <rowBreaks count="2" manualBreakCount="2">
    <brk id="33" max="16383" man="1"/>
    <brk id="8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0503117 (ДетКБК)</vt:lpstr>
      <vt:lpstr>0503117 (ДетКБК.КОСГУ)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система</cp:lastModifiedBy>
  <dcterms:created xsi:type="dcterms:W3CDTF">2009-02-13T09:10:05Z</dcterms:created>
  <dcterms:modified xsi:type="dcterms:W3CDTF">2024-06-17T08:28:59Z</dcterms:modified>
</cp:coreProperties>
</file>