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2760" yWindow="32760" windowWidth="15480" windowHeight="6075" activeTab="1"/>
  </bookViews>
  <sheets>
    <sheet name="0503117 (Детализированные КБК)" sheetId="1" r:id="rId1"/>
    <sheet name="0503117 без итогов (Детализиров" sheetId="2" r:id="rId2"/>
  </sheets>
  <calcPr calcId="145621" fullPrecision="0"/>
</workbook>
</file>

<file path=xl/calcChain.xml><?xml version="1.0" encoding="utf-8"?>
<calcChain xmlns="http://schemas.openxmlformats.org/spreadsheetml/2006/main">
  <c r="L32" i="2"/>
  <c r="K32"/>
  <c r="J32"/>
  <c r="L31"/>
  <c r="K31"/>
  <c r="J31"/>
  <c r="L30"/>
  <c r="K30"/>
  <c r="J30"/>
  <c r="L29"/>
  <c r="K29"/>
  <c r="J29"/>
  <c r="L28"/>
  <c r="K28"/>
  <c r="J28"/>
  <c r="L27"/>
  <c r="K27"/>
  <c r="J27"/>
  <c r="L26"/>
  <c r="K26"/>
  <c r="J26"/>
  <c r="L25"/>
  <c r="K25"/>
  <c r="J25"/>
  <c r="L24"/>
  <c r="K24"/>
  <c r="J24"/>
  <c r="L23"/>
  <c r="K23"/>
  <c r="J23"/>
  <c r="L22"/>
  <c r="K22"/>
  <c r="J22"/>
  <c r="L21"/>
  <c r="K21"/>
  <c r="J21"/>
  <c r="L20"/>
  <c r="K20"/>
  <c r="J20"/>
  <c r="L19"/>
  <c r="K19"/>
  <c r="J19"/>
  <c r="L18"/>
  <c r="K18"/>
  <c r="J18"/>
  <c r="L17"/>
  <c r="K17"/>
  <c r="J17"/>
  <c r="L83"/>
  <c r="K83"/>
  <c r="J83"/>
  <c r="L82"/>
  <c r="K82"/>
  <c r="J82"/>
  <c r="L81"/>
  <c r="K81"/>
  <c r="J81"/>
  <c r="L80"/>
  <c r="K80"/>
  <c r="J80"/>
  <c r="L79"/>
  <c r="K79"/>
  <c r="J79"/>
  <c r="L78"/>
  <c r="K78"/>
  <c r="J78"/>
  <c r="L77"/>
  <c r="K77"/>
  <c r="J77"/>
  <c r="L76"/>
  <c r="K76"/>
  <c r="J76"/>
  <c r="L75"/>
  <c r="K75"/>
  <c r="J75"/>
  <c r="L74"/>
  <c r="K74"/>
  <c r="J74"/>
  <c r="L73"/>
  <c r="K73"/>
  <c r="J73"/>
  <c r="L72"/>
  <c r="K72"/>
  <c r="J72"/>
  <c r="L71"/>
  <c r="K71"/>
  <c r="J71"/>
  <c r="L70"/>
  <c r="K70"/>
  <c r="J70"/>
  <c r="L69"/>
  <c r="K69"/>
  <c r="J69"/>
  <c r="L68"/>
  <c r="K68"/>
  <c r="J68"/>
  <c r="L67"/>
  <c r="K67"/>
  <c r="J67"/>
  <c r="L66"/>
  <c r="K66"/>
  <c r="J66"/>
  <c r="L65"/>
  <c r="K65"/>
  <c r="J65"/>
  <c r="L64"/>
  <c r="K64"/>
  <c r="J64"/>
  <c r="L63"/>
  <c r="K63"/>
  <c r="J63"/>
  <c r="L62"/>
  <c r="K62"/>
  <c r="J62"/>
  <c r="L61"/>
  <c r="K61"/>
  <c r="J61"/>
  <c r="L60"/>
  <c r="K60"/>
  <c r="J60"/>
  <c r="L59"/>
  <c r="K59"/>
  <c r="J59"/>
  <c r="L58"/>
  <c r="K58"/>
  <c r="J58"/>
  <c r="L57"/>
  <c r="K57"/>
  <c r="J57"/>
  <c r="L56"/>
  <c r="K56"/>
  <c r="J56"/>
  <c r="L55"/>
  <c r="K55"/>
  <c r="J55"/>
  <c r="L54"/>
  <c r="K54"/>
  <c r="J54"/>
  <c r="L53"/>
  <c r="K53"/>
  <c r="J53"/>
  <c r="L52"/>
  <c r="K52"/>
  <c r="J52"/>
  <c r="L51"/>
  <c r="K51"/>
  <c r="J51"/>
  <c r="L50"/>
  <c r="K50"/>
  <c r="J50"/>
  <c r="L49"/>
  <c r="K49"/>
  <c r="J49"/>
  <c r="L48"/>
  <c r="K48"/>
  <c r="J48"/>
  <c r="L47"/>
  <c r="K47"/>
  <c r="J47"/>
  <c r="L46"/>
  <c r="K46"/>
  <c r="J46"/>
  <c r="L45"/>
  <c r="K45"/>
  <c r="J45"/>
  <c r="L44"/>
  <c r="K44"/>
  <c r="J44"/>
  <c r="L43"/>
  <c r="K43"/>
  <c r="J43"/>
  <c r="L107"/>
  <c r="K107"/>
  <c r="L108"/>
  <c r="K108"/>
  <c r="I86"/>
  <c r="H94"/>
  <c r="H86" s="1"/>
  <c r="I94"/>
  <c r="J94"/>
  <c r="J98"/>
  <c r="K98"/>
  <c r="L98"/>
  <c r="J102"/>
  <c r="K102"/>
  <c r="L102"/>
  <c r="J104"/>
  <c r="J105"/>
  <c r="J106"/>
  <c r="L66" i="1" l="1"/>
  <c r="K66"/>
  <c r="J66"/>
  <c r="K65"/>
  <c r="L64"/>
  <c r="K64"/>
  <c r="J64"/>
  <c r="K63"/>
  <c r="K62"/>
  <c r="L61"/>
  <c r="K61"/>
  <c r="J61"/>
  <c r="K60"/>
  <c r="L59"/>
  <c r="K59"/>
  <c r="J59"/>
  <c r="K58"/>
  <c r="K57"/>
  <c r="L56"/>
  <c r="K56"/>
  <c r="J56"/>
  <c r="K55"/>
  <c r="K54"/>
  <c r="L53"/>
  <c r="K53"/>
  <c r="J53"/>
  <c r="K52"/>
  <c r="K51"/>
  <c r="K50"/>
  <c r="K49"/>
  <c r="L48"/>
  <c r="K48"/>
  <c r="J48"/>
  <c r="K47"/>
  <c r="K46"/>
  <c r="K45"/>
  <c r="L44"/>
  <c r="K44"/>
  <c r="J44"/>
  <c r="K43"/>
  <c r="L42"/>
  <c r="K42"/>
  <c r="J42"/>
  <c r="K41"/>
  <c r="K40"/>
  <c r="K39"/>
  <c r="L38"/>
  <c r="K38"/>
  <c r="J38"/>
  <c r="K37"/>
  <c r="K36"/>
  <c r="K35"/>
  <c r="K34"/>
  <c r="L33"/>
  <c r="K33"/>
  <c r="J33"/>
  <c r="K32"/>
  <c r="L31"/>
  <c r="K31"/>
  <c r="J31"/>
  <c r="K30"/>
  <c r="K29"/>
  <c r="L28"/>
  <c r="K28"/>
  <c r="J28"/>
  <c r="K27"/>
  <c r="K26"/>
  <c r="L25"/>
  <c r="K25"/>
  <c r="J25"/>
  <c r="K24"/>
  <c r="K23"/>
  <c r="L22"/>
  <c r="K22"/>
  <c r="J22"/>
  <c r="L21"/>
  <c r="K21"/>
  <c r="J21"/>
  <c r="K20"/>
  <c r="K19"/>
  <c r="K18"/>
  <c r="K17"/>
  <c r="L216"/>
  <c r="K216"/>
  <c r="J216"/>
  <c r="L215"/>
  <c r="K215"/>
  <c r="J215"/>
  <c r="L214"/>
  <c r="K214"/>
  <c r="J214"/>
  <c r="K213"/>
  <c r="K212"/>
  <c r="K211"/>
  <c r="K210"/>
  <c r="L209"/>
  <c r="K209"/>
  <c r="J209"/>
  <c r="K208"/>
  <c r="K207"/>
  <c r="L206"/>
  <c r="K206"/>
  <c r="J206"/>
  <c r="K205"/>
  <c r="K204"/>
  <c r="K203"/>
  <c r="K202"/>
  <c r="L201"/>
  <c r="K201"/>
  <c r="J201"/>
  <c r="K200"/>
  <c r="K199"/>
  <c r="L198"/>
  <c r="K198"/>
  <c r="J198"/>
  <c r="L197"/>
  <c r="K197"/>
  <c r="J197"/>
  <c r="K196"/>
  <c r="K195"/>
  <c r="L194"/>
  <c r="K194"/>
  <c r="J194"/>
  <c r="K193"/>
  <c r="K192"/>
  <c r="K191"/>
  <c r="K190"/>
  <c r="K189"/>
  <c r="L188"/>
  <c r="K188"/>
  <c r="J188"/>
  <c r="K187"/>
  <c r="K186"/>
  <c r="K185"/>
  <c r="K184"/>
  <c r="L183"/>
  <c r="K183"/>
  <c r="J183"/>
  <c r="K182"/>
  <c r="K181"/>
  <c r="K180"/>
  <c r="L179"/>
  <c r="K179"/>
  <c r="J179"/>
  <c r="K178"/>
  <c r="K177"/>
  <c r="K176"/>
  <c r="K175"/>
  <c r="L174"/>
  <c r="K174"/>
  <c r="J174"/>
  <c r="K173"/>
  <c r="K172"/>
  <c r="K171"/>
  <c r="K170"/>
  <c r="K169"/>
  <c r="L168"/>
  <c r="K168"/>
  <c r="J168"/>
  <c r="K167"/>
  <c r="K166"/>
  <c r="L165"/>
  <c r="K165"/>
  <c r="J165"/>
  <c r="K164"/>
  <c r="K163"/>
  <c r="K162"/>
  <c r="L161"/>
  <c r="K161"/>
  <c r="J161"/>
  <c r="K160"/>
  <c r="K159"/>
  <c r="K158"/>
  <c r="L157"/>
  <c r="K157"/>
  <c r="J157"/>
  <c r="K156"/>
  <c r="K155"/>
  <c r="K154"/>
  <c r="L153"/>
  <c r="K153"/>
  <c r="J153"/>
  <c r="L152"/>
  <c r="K152"/>
  <c r="J152"/>
  <c r="K151"/>
  <c r="K150"/>
  <c r="L149"/>
  <c r="K149"/>
  <c r="J149"/>
  <c r="K148"/>
  <c r="K147"/>
  <c r="K146"/>
  <c r="L145"/>
  <c r="K145"/>
  <c r="J145"/>
  <c r="K144"/>
  <c r="K143"/>
  <c r="L142"/>
  <c r="K142"/>
  <c r="J142"/>
  <c r="K141"/>
  <c r="K140"/>
  <c r="K139"/>
  <c r="K138"/>
  <c r="L137"/>
  <c r="K137"/>
  <c r="J137"/>
  <c r="K136"/>
  <c r="K135"/>
  <c r="K134"/>
  <c r="L133"/>
  <c r="K133"/>
  <c r="J133"/>
  <c r="K132"/>
  <c r="K131"/>
  <c r="K130"/>
  <c r="L129"/>
  <c r="K129"/>
  <c r="J129"/>
  <c r="K128"/>
  <c r="K127"/>
  <c r="K126"/>
  <c r="K125"/>
  <c r="K124"/>
  <c r="L123"/>
  <c r="K123"/>
  <c r="J123"/>
  <c r="K122"/>
  <c r="K121"/>
  <c r="L120"/>
  <c r="K120"/>
  <c r="J120"/>
  <c r="L119"/>
  <c r="K119"/>
  <c r="J119"/>
  <c r="K118"/>
  <c r="K117"/>
  <c r="K116"/>
  <c r="K115"/>
  <c r="K114"/>
  <c r="L113"/>
  <c r="K113"/>
  <c r="J113"/>
  <c r="K112"/>
  <c r="K111"/>
  <c r="K110"/>
  <c r="L109"/>
  <c r="K109"/>
  <c r="J109"/>
  <c r="K108"/>
  <c r="K107"/>
  <c r="L106"/>
  <c r="K106"/>
  <c r="J106"/>
  <c r="K105"/>
  <c r="K104"/>
  <c r="L103"/>
  <c r="K103"/>
  <c r="J103"/>
  <c r="L102"/>
  <c r="K102"/>
  <c r="J102"/>
  <c r="K101"/>
  <c r="K100"/>
  <c r="K99"/>
  <c r="K98"/>
  <c r="L97"/>
  <c r="K97"/>
  <c r="J97"/>
  <c r="L96"/>
  <c r="K96"/>
  <c r="J96"/>
  <c r="K95"/>
  <c r="K94"/>
  <c r="K93"/>
  <c r="L92"/>
  <c r="K92"/>
  <c r="J92"/>
  <c r="K91"/>
  <c r="K90"/>
  <c r="L89"/>
  <c r="K89"/>
  <c r="J89"/>
  <c r="L88"/>
  <c r="K88"/>
  <c r="J88"/>
  <c r="L87"/>
  <c r="K87"/>
  <c r="J87"/>
  <c r="K86"/>
  <c r="K85"/>
  <c r="L84"/>
  <c r="K84"/>
  <c r="J84"/>
  <c r="L83"/>
  <c r="K83"/>
  <c r="J83"/>
  <c r="K82"/>
  <c r="K81"/>
  <c r="K80"/>
  <c r="K79"/>
  <c r="K78"/>
  <c r="K77"/>
  <c r="L245"/>
  <c r="K245"/>
  <c r="K244"/>
  <c r="K243"/>
  <c r="K242"/>
  <c r="L249"/>
  <c r="K249"/>
  <c r="K248"/>
  <c r="K247"/>
  <c r="K246"/>
  <c r="I219" l="1"/>
  <c r="H227"/>
  <c r="H219"/>
  <c r="I227"/>
  <c r="K231"/>
  <c r="J232"/>
  <c r="K232"/>
  <c r="L232"/>
  <c r="K236"/>
  <c r="J237"/>
  <c r="K237"/>
  <c r="L237"/>
  <c r="J239"/>
  <c r="J227" s="1"/>
  <c r="J240"/>
  <c r="J241"/>
</calcChain>
</file>

<file path=xl/sharedStrings.xml><?xml version="1.0" encoding="utf-8"?>
<sst xmlns="http://schemas.openxmlformats.org/spreadsheetml/2006/main" count="1714" uniqueCount="411">
  <si>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</si>
  <si>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</si>
  <si>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</si>
  <si>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</si>
  <si>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</si>
  <si>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</si>
  <si>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</si>
  <si>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</si>
  <si>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</si>
  <si>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</si>
  <si>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</si>
  <si>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</si>
  <si>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</si>
  <si>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</si>
  <si>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</si>
  <si>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</si>
  <si>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</si>
  <si>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</si>
  <si>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</si>
  <si>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</si>
  <si>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</si>
  <si>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</si>
  <si>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</si>
  <si>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</si>
  <si>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</si>
  <si>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</si>
  <si>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</si>
  <si>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</si>
  <si>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</si>
  <si>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</si>
  <si>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</si>
  <si>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</si>
  <si>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</si>
  <si>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</si>
  <si>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</si>
  <si>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</si>
  <si>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</si>
  <si>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</si>
  <si>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</si>
  <si>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</si>
  <si>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</si>
  <si>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</si>
  <si>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</si>
  <si>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</si>
  <si>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</si>
  <si>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</si>
  <si>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</si>
  <si>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</si>
  <si>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</si>
  <si>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</si>
  <si>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</si>
  <si>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</si>
  <si>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</si>
  <si>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</si>
  <si>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</si>
  <si>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</si>
  <si>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</si>
  <si>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</si>
  <si>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</si>
  <si>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</si>
  <si>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</si>
  <si>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04114864</t>
  </si>
  <si>
    <t>Администрация Лозовского сельского поселения Свод</t>
  </si>
  <si>
    <t>01 ноября 2022 г.</t>
  </si>
  <si>
    <t>905</t>
  </si>
  <si>
    <t>3</t>
  </si>
  <si>
    <t>01.11.2022</t>
  </si>
  <si>
    <t>МЕСЯЦ</t>
  </si>
  <si>
    <t>14650420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</si>
  <si>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</si>
  <si>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</si>
  <si>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</si>
  <si>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</si>
  <si>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</si>
  <si>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</si>
  <si>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</si>
  <si>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</si>
  <si>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</si>
  <si>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</si>
  <si>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</si>
  <si>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</si>
  <si>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</si>
  <si>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i2_00001050000000000500</t>
  </si>
  <si>
    <t>Увеличение остатков средств бюджетов</t>
  </si>
  <si>
    <t>01050200000000500</t>
  </si>
  <si>
    <t>i2_00001050200000000500</t>
  </si>
  <si>
    <t>Увеличение прочих остатков средств бюджетов</t>
  </si>
  <si>
    <t>01050201000000510</t>
  </si>
  <si>
    <t>i2_00001050201000000510</t>
  </si>
  <si>
    <t>Увеличение прочих остатков денежных средств бюджетов</t>
  </si>
  <si>
    <t>01050201100000510</t>
  </si>
  <si>
    <t>Увеличение прочих остатков денежных средств бюджетов сельских поселений</t>
  </si>
  <si>
    <t>i1_90500000000000000000</t>
  </si>
  <si>
    <t>0000</t>
  </si>
  <si>
    <t>0000000000</t>
  </si>
  <si>
    <t>ОБЩЕГОСУДАРСТВЕННЫЕ ВОПРОСЫ</t>
  </si>
  <si>
    <t>i2_90501000000000000000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</si>
  <si>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</si>
  <si>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</si>
  <si>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i3_90501040000000000000</t>
  </si>
  <si>
    <t>0104</t>
  </si>
  <si>
    <t>i5_90501040150100190000</t>
  </si>
  <si>
    <t>0150100190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</si>
  <si>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</si>
  <si>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i6_90501040150100190100</t>
  </si>
  <si>
    <t>100</t>
  </si>
  <si>
    <t>Расходы на выплаты персоналу государственных (муниципальных) органов</t>
  </si>
  <si>
    <t>i6_90501040150100190120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</si>
  <si>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</si>
  <si>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</si>
  <si>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</si>
  <si>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</si>
  <si>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</si>
  <si>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</si>
  <si>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i6_90501040150100190200</t>
  </si>
  <si>
    <t>Иные закупки товаров, работ и услуг для обеспечения государственных (муниципальных) нужд</t>
  </si>
  <si>
    <t>i6_90501040150100190240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</si>
  <si>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</si>
  <si>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</si>
  <si>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</si>
  <si>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</si>
  <si>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</si>
  <si>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</si>
  <si>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</si>
  <si>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</si>
  <si>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i6_90501040150100190800</t>
  </si>
  <si>
    <t>800</t>
  </si>
  <si>
    <t>Уплата налогов, сборов и иных платежей</t>
  </si>
  <si>
    <t>i6_90501040150100190850</t>
  </si>
  <si>
    <t>850</t>
  </si>
  <si>
    <t>Уплата налога на имущество организаций и земельного налога</t>
  </si>
  <si>
    <t>851</t>
  </si>
  <si>
    <t>i5_90501040150100220000</t>
  </si>
  <si>
    <t>0150100220</t>
  </si>
  <si>
    <t>i6_90501040150100220100</t>
  </si>
  <si>
    <t>i6_90501040150100220120</t>
  </si>
  <si>
    <t>Другие общегосударственные вопросы</t>
  </si>
  <si>
    <t>i3_90501130000000000000</t>
  </si>
  <si>
    <t>0113</t>
  </si>
  <si>
    <t>i5_90501130150100590000</t>
  </si>
  <si>
    <t>0150100590</t>
  </si>
  <si>
    <t>i6_90501130150100590100</t>
  </si>
  <si>
    <t>Расходы на выплаты персоналу казенных учреждений</t>
  </si>
  <si>
    <t>i6_90501130150100590110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</si>
  <si>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</si>
  <si>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</si>
  <si>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</si>
  <si>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</si>
  <si>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</si>
  <si>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i6_90501130150100590200</t>
  </si>
  <si>
    <t>i6_90501130150100590240</t>
  </si>
  <si>
    <t>i6_90501130150100590800</t>
  </si>
  <si>
    <t>i6_90501130150100590850</t>
  </si>
  <si>
    <t>Уплата прочих налогов, сборов</t>
  </si>
  <si>
    <t>852</t>
  </si>
  <si>
    <t>i5_90501139990020020000</t>
  </si>
  <si>
    <t>9990020020</t>
  </si>
  <si>
    <t>i6_90501139990020020200</t>
  </si>
  <si>
    <t>i6_90501139990020020240</t>
  </si>
  <si>
    <t>НАЦИОНАЛЬНАЯ ОБОРОНА</t>
  </si>
  <si>
    <t>i2_90502000000000000000</t>
  </si>
  <si>
    <t>0200</t>
  </si>
  <si>
    <t>Мобилизационная и вневойсковая подготовка</t>
  </si>
  <si>
    <t>i3_90502030000000000000</t>
  </si>
  <si>
    <t>0203</t>
  </si>
  <si>
    <t>i5_90502039990051180000</t>
  </si>
  <si>
    <t>9990051180</t>
  </si>
  <si>
    <t>i6_90502039990051180100</t>
  </si>
  <si>
    <t>i6_90502039990051180120</t>
  </si>
  <si>
    <t>i6_90502039990051180200</t>
  </si>
  <si>
    <t>i6_90502039990051180240</t>
  </si>
  <si>
    <t>НАЦИОНАЛЬНАЯ БЕЗОПАСНОСТЬ И ПРАВООХРАНИТЕЛЬНАЯ ДЕЯТЕЛЬНОСТЬ</t>
  </si>
  <si>
    <t>i2_90503000000000000000</t>
  </si>
  <si>
    <t>0300</t>
  </si>
  <si>
    <t>Обеспечение пожарной безопасности</t>
  </si>
  <si>
    <t>i3_90503100000000000000</t>
  </si>
  <si>
    <t>0310</t>
  </si>
  <si>
    <t>i5_90503100160129999000</t>
  </si>
  <si>
    <t>0160129999</t>
  </si>
  <si>
    <t>i6_90503100160129999200</t>
  </si>
  <si>
    <t>i6_90503100160129999240</t>
  </si>
  <si>
    <t>i5_90503100160180390000</t>
  </si>
  <si>
    <t>0160180390</t>
  </si>
  <si>
    <t>i6_90503100160180390200</t>
  </si>
  <si>
    <t>i6_90503100160180390240</t>
  </si>
  <si>
    <t>i5_90503109990070550000</t>
  </si>
  <si>
    <t>9990070550</t>
  </si>
  <si>
    <t>i6_90503109990070550200</t>
  </si>
  <si>
    <t>i6_90503109990070550240</t>
  </si>
  <si>
    <t>Другие вопросы в области национальной безопасности и правоохранительной деятельности</t>
  </si>
  <si>
    <t>i3_90503140000000000000</t>
  </si>
  <si>
    <t>0314</t>
  </si>
  <si>
    <t>i5_90503140160129999000</t>
  </si>
  <si>
    <t>i6_90503140160129999100</t>
  </si>
  <si>
    <t>i6_90503140160129999120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</si>
  <si>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</si>
  <si>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</si>
  <si>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i6_90503140160129999200</t>
  </si>
  <si>
    <t>i6_90503140160129999240</t>
  </si>
  <si>
    <t>i5_90503140160170520000</t>
  </si>
  <si>
    <t>0160170520</t>
  </si>
  <si>
    <t>i6_90503140160170520100</t>
  </si>
  <si>
    <t>i6_90503140160170520120</t>
  </si>
  <si>
    <t>i6_90503140160170520200</t>
  </si>
  <si>
    <t>i6_90503140160170520240</t>
  </si>
  <si>
    <t>i5_90503140170120380000</t>
  </si>
  <si>
    <t>0170120380</t>
  </si>
  <si>
    <t>i6_90503140170120380200</t>
  </si>
  <si>
    <t>i6_90503140170120380240</t>
  </si>
  <si>
    <t>i5_90503149990029990000</t>
  </si>
  <si>
    <t>9990029990</t>
  </si>
  <si>
    <t>i6_90503149990029990200</t>
  </si>
  <si>
    <t>i6_90503149990029990240</t>
  </si>
  <si>
    <t>i5_90503149990080550000</t>
  </si>
  <si>
    <t>9990080550</t>
  </si>
  <si>
    <t>i6_90503149990080550100</t>
  </si>
  <si>
    <t>i6_90503149990080550120</t>
  </si>
  <si>
    <t>i6_90503149990080550200</t>
  </si>
  <si>
    <t>i6_90503149990080550240</t>
  </si>
  <si>
    <t>НАЦИОНАЛЬНАЯ ЭКОНОМИКА</t>
  </si>
  <si>
    <t>i2_90504000000000000000</t>
  </si>
  <si>
    <t>0400</t>
  </si>
  <si>
    <t>Сельское хозяйство и рыболовство</t>
  </si>
  <si>
    <t>i3_90504050000000000000</t>
  </si>
  <si>
    <t>0405</t>
  </si>
  <si>
    <t>i5_90504059990073880000</t>
  </si>
  <si>
    <t>9990073880</t>
  </si>
  <si>
    <t>i6_90504059990073880200</t>
  </si>
  <si>
    <t>i6_90504059990073880240</t>
  </si>
  <si>
    <t>Дорожное хозяйство (дорожные фонды)</t>
  </si>
  <si>
    <t>i3_90504090000000000000</t>
  </si>
  <si>
    <t>0409</t>
  </si>
  <si>
    <t>i5_90504090140180570000</t>
  </si>
  <si>
    <t>0140180570</t>
  </si>
  <si>
    <t>i6_90504090140180570200</t>
  </si>
  <si>
    <t>i6_90504090140180570240</t>
  </si>
  <si>
    <t>i5_905040901401S0305000</t>
  </si>
  <si>
    <t>01401S0305</t>
  </si>
  <si>
    <t>i6_905040901401S0305200</t>
  </si>
  <si>
    <t>i6_905040901401S0305240</t>
  </si>
  <si>
    <t>Другие вопросы в области национальной экономики</t>
  </si>
  <si>
    <t>i3_90504120000000000000</t>
  </si>
  <si>
    <t>0412</t>
  </si>
  <si>
    <t>i5_90504120180129990000</t>
  </si>
  <si>
    <t>0180129990</t>
  </si>
  <si>
    <t>i6_90504120180129990200</t>
  </si>
  <si>
    <t>i6_90504120180129990240</t>
  </si>
  <si>
    <t>ЖИЛИЩНО-КОММУНАЛЬНОЕ ХОЗЯЙСТВО</t>
  </si>
  <si>
    <t>i2_90505000000000000000</t>
  </si>
  <si>
    <t>0500</t>
  </si>
  <si>
    <t>Благоустройство</t>
  </si>
  <si>
    <t>i3_90505030000000000000</t>
  </si>
  <si>
    <t>0503</t>
  </si>
  <si>
    <t>i5_90505030110129990000</t>
  </si>
  <si>
    <t>0110129990</t>
  </si>
  <si>
    <t>i6_90505030110129990200</t>
  </si>
  <si>
    <t>i6_90505030110129990240</t>
  </si>
  <si>
    <t>i6_90505030110129990800</t>
  </si>
  <si>
    <t>i6_90505030110129990850</t>
  </si>
  <si>
    <t>i5_90505030110281340000</t>
  </si>
  <si>
    <t>0110281340</t>
  </si>
  <si>
    <t>Межбюджетные трансферты</t>
  </si>
  <si>
    <t>i6_90505030110281340500</t>
  </si>
  <si>
    <t>Иные межбюджетные трансферты</t>
  </si>
  <si>
    <t>540</t>
  </si>
  <si>
    <t>КУЛЬТУРА, КИНЕМАТОГРАФИЯ</t>
  </si>
  <si>
    <t>i2_90508000000000000000</t>
  </si>
  <si>
    <t>0800</t>
  </si>
  <si>
    <t>Культура</t>
  </si>
  <si>
    <t>i3_90508010000000000000</t>
  </si>
  <si>
    <t>0801</t>
  </si>
  <si>
    <t>i5_90508010120181690000</t>
  </si>
  <si>
    <t>0120181690</t>
  </si>
  <si>
    <t>i6_90508010120181690500</t>
  </si>
  <si>
    <t>i5_90508010120282220000</t>
  </si>
  <si>
    <t>0120282220</t>
  </si>
  <si>
    <t>i6_90508010120282220500</t>
  </si>
  <si>
    <t>Другие вопросы в области культуры, кинематографии</t>
  </si>
  <si>
    <t>i3_90508040000000000000</t>
  </si>
  <si>
    <t>0804</t>
  </si>
  <si>
    <t>i5_90508040120100590000</t>
  </si>
  <si>
    <t>0120100590</t>
  </si>
  <si>
    <t>i6_90508040120100590200</t>
  </si>
  <si>
    <t>i6_90508040120100590240</t>
  </si>
  <si>
    <t>182</t>
  </si>
  <si>
    <t>00000000000000000</t>
  </si>
  <si>
    <t>i1_18200000000000000000</t>
  </si>
  <si>
    <t>НАЛОГОВЫЕ И НЕНАЛОГОВЫЕ ДОХОДЫ</t>
  </si>
  <si>
    <t>10000000000000000</t>
  </si>
  <si>
    <t>i2_18210000000000000000</t>
  </si>
  <si>
    <t>НАЛОГИ НА ПРИБЫЛЬ, ДОХОДЫ</t>
  </si>
  <si>
    <t>10100000000000000</t>
  </si>
  <si>
    <t>i2_18210100000000000000</t>
  </si>
  <si>
    <t>Налог на доходы физических лиц</t>
  </si>
  <si>
    <t>10102000010000110</t>
  </si>
  <si>
    <t>i2_18210102000010000110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</si>
  <si>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</si>
  <si>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</si>
  <si>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</si>
  <si>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</si>
  <si>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СОВОКУПНЫЙ ДОХОД</t>
  </si>
  <si>
    <t>10500000000000000</t>
  </si>
  <si>
    <t>i2_18210500000000000000</t>
  </si>
  <si>
    <t>Единый сельскохозяйственный налог</t>
  </si>
  <si>
    <t>10503000010000110</t>
  </si>
  <si>
    <t>i2_18210503000010000110</t>
  </si>
  <si>
    <t>10503010010000110</t>
  </si>
  <si>
    <t>НАЛОГИ НА ИМУЩЕСТВО</t>
  </si>
  <si>
    <t>10600000000000000</t>
  </si>
  <si>
    <t>i2_18210600000000000000</t>
  </si>
  <si>
    <t>Налог на имущество физических лиц</t>
  </si>
  <si>
    <t>10601000000000110</t>
  </si>
  <si>
    <t>i2_18210601000000000110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</si>
  <si>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</si>
  <si>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</si>
  <si>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</si>
  <si>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</si>
  <si>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i2_18210606000000000110</t>
  </si>
  <si>
    <t>Земельный налог с организаций</t>
  </si>
  <si>
    <t>10606030000000110</t>
  </si>
  <si>
    <t>i2_18210606030000000110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</si>
  <si>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</si>
  <si>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</si>
  <si>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</si>
  <si>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</si>
  <si>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i2_18210606040000000110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</si>
  <si>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</si>
  <si>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</si>
  <si>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i2_90510000000000000000</t>
  </si>
  <si>
    <t>ГОСУДАРСТВЕННАЯ ПОШЛИНА</t>
  </si>
  <si>
    <t>10800000000000000</t>
  </si>
  <si>
    <t>i2_90510800000000000000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</si>
  <si>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</si>
  <si>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</si>
  <si>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i2_90510804000010000110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</si>
  <si>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</si>
  <si>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</si>
  <si>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</si>
  <si>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</si>
  <si>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i2_90511100000000000000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</si>
  <si>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</si>
  <si>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</si>
  <si>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i2_90511105000000000120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</si>
  <si>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</si>
  <si>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</si>
  <si>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i2_90511105020000000120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</si>
  <si>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</si>
  <si>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</si>
  <si>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</si>
  <si>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</si>
  <si>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i2_90511105070000000120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</si>
  <si>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</si>
  <si>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</si>
  <si>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ОКАЗАНИЯ ПЛАТНЫХ УСЛУГ И КОМПЕНСАЦИИ ЗАТРАТ ГОСУДАРСТВА</t>
  </si>
  <si>
    <t>11300000000000000</t>
  </si>
  <si>
    <t>i2_90511300000000000000</t>
  </si>
  <si>
    <t>Доходы от оказания платных услуг (работ)</t>
  </si>
  <si>
    <t>11301000000000130</t>
  </si>
  <si>
    <t>i2_90511301000000000130</t>
  </si>
  <si>
    <t>Прочие доходы от оказания платных услуг (работ)</t>
  </si>
  <si>
    <t>11301990000000130</t>
  </si>
  <si>
    <t>i2_90511301990000000130</t>
  </si>
  <si>
    <t>Прочие доходы от оказания платных услуг (работ) получателями средств бюджетов сельских поселений</t>
  </si>
  <si>
    <t>11301995100000130</t>
  </si>
  <si>
    <t>БЕЗВОЗМЕЗДНЫЕ ПОСТУПЛЕНИЯ</t>
  </si>
  <si>
    <t>20000000000000000</t>
  </si>
  <si>
    <t>i2_90520000000000000000</t>
  </si>
  <si>
    <t>БЕЗВОЗМЕЗДНЫЕ ПОСТУПЛЕНИЯ ОТ ДРУГИХ БЮДЖЕТОВ БЮДЖЕТНОЙ СИСТЕМЫ РОССИЙСКОЙ ФЕДЕРАЦИИ</t>
  </si>
  <si>
    <t>20200000000000000</t>
  </si>
  <si>
    <t>i2_90520200000000000000</t>
  </si>
  <si>
    <t>Дотации бюджетам бюджетной системы Российской Федерации</t>
  </si>
  <si>
    <t>20210000000000150</t>
  </si>
  <si>
    <t>i2_90520210000000000150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</si>
  <si>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</si>
  <si>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</si>
  <si>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i2_90520216001000000150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</si>
  <si>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</si>
  <si>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</si>
  <si>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</si>
  <si>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</si>
  <si>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i2_90520220000000000150</t>
  </si>
  <si>
    <t>Прочие субсидии</t>
  </si>
  <si>
    <t>20229999000000150</t>
  </si>
  <si>
    <t>i2_90520229999000000150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</si>
  <si>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</si>
  <si>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</si>
  <si>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</si>
  <si>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</si>
  <si>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i2_90520230000000000150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</si>
  <si>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</si>
  <si>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</si>
  <si>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i2_90520230024000000150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</si>
  <si>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</si>
  <si>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</si>
  <si>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</si>
  <si>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</si>
  <si>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i2_90520235118000000150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</si>
  <si>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</si>
  <si>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</si>
  <si>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</si>
  <si>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i2_90520240000000000150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</si>
  <si>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</si>
  <si>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</si>
  <si>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i2_90520240014000000150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</si>
  <si>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</si>
  <si>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</si>
  <si>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Прочие межбюджетные трансферты, передаваемые бюджетам</t>
  </si>
  <si>
    <t>20249999000000150</t>
  </si>
  <si>
    <t>i2_90520249999000000150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</si>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</sst>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15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4" borderId="21" xfId="0" applyNumberFormat="1" applyFont="1" applyFill="1" applyBorder="1" applyAlignment="1">
      <alignment horizontal="center" wrapText="1"/>
    </xf>
    <xf numFmtId="49" fontId="3" fillId="14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4" borderId="23" xfId="0" applyFont="1" applyFill="1" applyBorder="1" applyAlignment="1">
      <alignment horizontal="left" wrapText="1"/>
    </xf>
    <xf numFmtId="0" fontId="3" fillId="14" borderId="24" xfId="0" applyFont="1" applyFill="1" applyBorder="1" applyAlignment="1">
      <alignment horizontal="center" wrapText="1"/>
    </xf>
    <xf numFmtId="4" fontId="2" fillId="14" borderId="25" xfId="0" applyNumberFormat="1" applyFont="1" applyFill="1" applyBorder="1" applyAlignment="1">
      <alignment horizontal="center"/>
    </xf>
    <xf numFmtId="4" fontId="2" fillId="14" borderId="26" xfId="0" applyNumberFormat="1" applyFont="1" applyFill="1" applyBorder="1" applyAlignment="1">
      <alignment horizontal="center"/>
    </xf>
    <xf numFmtId="4" fontId="2" fillId="14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4" borderId="14" xfId="0" applyNumberFormat="1" applyFont="1" applyFill="1" applyBorder="1" applyAlignment="1">
      <alignment horizontal="center" wrapText="1"/>
    </xf>
    <xf numFmtId="49" fontId="3" fillId="14" borderId="15" xfId="0" applyNumberFormat="1" applyFont="1" applyFill="1" applyBorder="1" applyAlignment="1">
      <alignment horizontal="center" wrapText="1"/>
    </xf>
    <xf numFmtId="4" fontId="2" fillId="15" borderId="29" xfId="0" applyNumberFormat="1" applyFont="1" applyFill="1" applyBorder="1" applyAlignment="1">
      <alignment horizontal="right"/>
    </xf>
    <xf numFmtId="4" fontId="2" fillId="16" borderId="12" xfId="0" applyNumberFormat="1" applyFont="1" applyFill="1" applyBorder="1" applyAlignment="1">
      <alignment horizontal="right"/>
    </xf>
    <xf numFmtId="4" fontId="2" fillId="15" borderId="30" xfId="0" applyNumberFormat="1" applyFont="1" applyFill="1" applyBorder="1" applyAlignment="1">
      <alignment horizontal="right"/>
    </xf>
    <xf numFmtId="4" fontId="2" fillId="17" borderId="31" xfId="0" applyNumberFormat="1" applyFont="1" applyFill="1" applyBorder="1" applyAlignment="1">
      <alignment horizontal="right"/>
    </xf>
    <xf numFmtId="4" fontId="2" fillId="15" borderId="32" xfId="0" applyNumberFormat="1" applyFont="1" applyFill="1" applyBorder="1" applyAlignment="1">
      <alignment horizontal="center"/>
    </xf>
    <xf numFmtId="4" fontId="2" fillId="14" borderId="12" xfId="0" applyNumberFormat="1" applyFont="1" applyFill="1" applyBorder="1" applyAlignment="1">
      <alignment horizontal="right"/>
    </xf>
    <xf numFmtId="4" fontId="2" fillId="14" borderId="20" xfId="0" applyNumberFormat="1" applyFont="1" applyFill="1" applyBorder="1" applyAlignment="1">
      <alignment horizontal="right"/>
    </xf>
    <xf numFmtId="4" fontId="2" fillId="14" borderId="32" xfId="0" applyNumberFormat="1" applyFont="1" applyFill="1" applyBorder="1" applyAlignment="1">
      <alignment horizontal="right"/>
    </xf>
    <xf numFmtId="4" fontId="2" fillId="14" borderId="33" xfId="0" applyNumberFormat="1" applyFont="1" applyFill="1" applyBorder="1" applyAlignment="1">
      <alignment horizontal="right"/>
    </xf>
    <xf numFmtId="4" fontId="2" fillId="14" borderId="34" xfId="0" applyNumberFormat="1" applyFont="1" applyFill="1" applyBorder="1" applyAlignment="1">
      <alignment horizontal="right"/>
    </xf>
    <xf numFmtId="4" fontId="2" fillId="14" borderId="35" xfId="0" applyNumberFormat="1" applyFont="1" applyFill="1" applyBorder="1" applyAlignment="1">
      <alignment horizontal="right"/>
    </xf>
    <xf numFmtId="4" fontId="2" fillId="14" borderId="33" xfId="0" applyNumberFormat="1" applyFont="1" applyFill="1" applyBorder="1" applyAlignment="1">
      <alignment horizontal="center"/>
    </xf>
    <xf numFmtId="4" fontId="2" fillId="14" borderId="34" xfId="0" applyNumberFormat="1" applyFont="1" applyFill="1" applyBorder="1" applyAlignment="1">
      <alignment horizontal="center"/>
    </xf>
    <xf numFmtId="4" fontId="2" fillId="14" borderId="35" xfId="0" applyNumberFormat="1" applyFont="1" applyFill="1" applyBorder="1" applyAlignment="1">
      <alignment horizontal="center"/>
    </xf>
    <xf numFmtId="0" fontId="2" fillId="14" borderId="32" xfId="0" applyNumberFormat="1" applyFont="1" applyFill="1" applyBorder="1" applyAlignment="1">
      <alignment horizontal="center"/>
    </xf>
    <xf numFmtId="4" fontId="2" fillId="17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4" borderId="36" xfId="0" applyFont="1" applyFill="1" applyBorder="1" applyAlignment="1">
      <alignment horizontal="left" wrapText="1"/>
    </xf>
    <xf numFmtId="0" fontId="3" fillId="14" borderId="37" xfId="0" applyFont="1" applyFill="1" applyBorder="1" applyAlignment="1">
      <alignment horizontal="left" wrapText="1"/>
    </xf>
    <xf numFmtId="0" fontId="3" fillId="14" borderId="27" xfId="0" applyFont="1" applyFill="1" applyBorder="1" applyAlignment="1">
      <alignment horizontal="left" wrapText="1"/>
    </xf>
    <xf numFmtId="0" fontId="3" fillId="14" borderId="38" xfId="0" applyFont="1" applyFill="1" applyBorder="1" applyAlignment="1">
      <alignment horizontal="left" wrapText="1"/>
    </xf>
    <xf numFmtId="0" fontId="3" fillId="14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5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16" borderId="32" xfId="0" applyNumberFormat="1" applyFont="1" applyFill="1" applyBorder="1" applyAlignment="1">
      <alignment horizontal="right"/>
    </xf>
    <xf numFmtId="4" fontId="2" fillId="16" borderId="35" xfId="0" applyNumberFormat="1" applyFont="1" applyFill="1" applyBorder="1" applyAlignment="1">
      <alignment horizontal="right"/>
    </xf>
    <xf numFmtId="4" fontId="2" fillId="16" borderId="35" xfId="0" applyNumberFormat="1" applyFont="1" applyFill="1" applyBorder="1" applyAlignment="1" applyProtection="1">
      <alignment horizontal="right"/>
    </xf>
    <xf numFmtId="49" fontId="2" fillId="14" borderId="45" xfId="0" applyNumberFormat="1" applyFont="1" applyFill="1" applyBorder="1" applyAlignment="1">
      <alignment horizontal="center"/>
    </xf>
    <xf numFmtId="0" fontId="0" fillId="18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5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4" borderId="35" xfId="0" applyNumberFormat="1" applyFont="1" applyFill="1" applyBorder="1" applyAlignment="1">
      <alignment horizontal="center"/>
    </xf>
    <xf numFmtId="0" fontId="3" fillId="15" borderId="40" xfId="0" applyFont="1" applyFill="1" applyBorder="1" applyAlignment="1">
      <alignment horizontal="left" wrapText="1"/>
    </xf>
    <xf numFmtId="49" fontId="3" fillId="15" borderId="14" xfId="0" applyNumberFormat="1" applyFont="1" applyFill="1" applyBorder="1" applyAlignment="1">
      <alignment horizontal="center" wrapText="1"/>
    </xf>
    <xf numFmtId="49" fontId="3" fillId="15" borderId="47" xfId="0" applyNumberFormat="1" applyFont="1" applyFill="1" applyBorder="1" applyAlignment="1">
      <alignment horizontal="center" wrapText="1"/>
    </xf>
    <xf numFmtId="4" fontId="2" fillId="15" borderId="20" xfId="0" applyNumberFormat="1" applyFont="1" applyFill="1" applyBorder="1" applyAlignment="1">
      <alignment horizontal="right"/>
    </xf>
    <xf numFmtId="4" fontId="2" fillId="15" borderId="32" xfId="0" applyNumberFormat="1" applyFont="1" applyFill="1" applyBorder="1" applyAlignment="1">
      <alignment horizontal="right"/>
    </xf>
    <xf numFmtId="4" fontId="2" fillId="16" borderId="48" xfId="0" applyNumberFormat="1" applyFont="1" applyFill="1" applyBorder="1" applyAlignment="1">
      <alignment horizontal="right"/>
    </xf>
    <xf numFmtId="49" fontId="0" fillId="15" borderId="0" xfId="0" applyNumberFormat="1" applyFill="1"/>
    <xf numFmtId="0" fontId="0" fillId="15" borderId="0" xfId="0" applyFill="1"/>
    <xf numFmtId="49" fontId="2" fillId="15" borderId="47" xfId="0" applyNumberFormat="1" applyFont="1" applyFill="1" applyBorder="1" applyAlignment="1">
      <alignment horizontal="center"/>
    </xf>
    <xf numFmtId="0" fontId="3" fillId="15" borderId="38" xfId="0" applyFont="1" applyFill="1" applyBorder="1" applyAlignment="1">
      <alignment horizontal="left" wrapText="1"/>
    </xf>
    <xf numFmtId="49" fontId="3" fillId="15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4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5" borderId="0" xfId="0" applyNumberFormat="1" applyFont="1" applyFill="1" applyBorder="1" applyAlignment="1">
      <alignment horizontal="right"/>
    </xf>
    <xf numFmtId="4" fontId="2" fillId="15" borderId="0" xfId="0" applyNumberFormat="1" applyFont="1" applyFill="1" applyBorder="1" applyAlignment="1">
      <alignment horizontal="center"/>
    </xf>
    <xf numFmtId="49" fontId="2" fillId="15" borderId="0" xfId="0" applyNumberFormat="1" applyFont="1" applyFill="1" applyBorder="1" applyAlignment="1">
      <alignment horizontal="right"/>
    </xf>
    <xf numFmtId="49" fontId="2" fillId="15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5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17" borderId="48" xfId="0" applyNumberFormat="1" applyFont="1" applyFill="1" applyBorder="1" applyAlignment="1">
      <alignment horizontal="right"/>
    </xf>
    <xf numFmtId="49" fontId="3" fillId="15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2" fillId="19" borderId="47" xfId="0" applyNumberFormat="1" applyFont="1" applyFill="1" applyBorder="1" applyAlignment="1">
      <alignment horizontal="center"/>
    </xf>
    <xf numFmtId="4" fontId="2" fillId="19" borderId="12" xfId="0" applyNumberFormat="1" applyFont="1" applyFill="1" applyBorder="1" applyAlignment="1">
      <alignment horizontal="right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right"/>
    </xf>
    <xf numFmtId="0" fontId="0" fillId="19" borderId="0" xfId="0" applyFill="1"/>
    <xf numFmtId="0" fontId="3" fillId="20" borderId="38" xfId="0" applyFont="1" applyFill="1" applyBorder="1" applyAlignment="1" applyProtection="1">
      <alignment horizontal="left" wrapText="1"/>
      <protection locked="0"/>
    </xf>
    <xf numFmtId="49" fontId="3" fillId="20" borderId="14" xfId="0" applyNumberFormat="1" applyFont="1" applyFill="1" applyBorder="1" applyAlignment="1" applyProtection="1">
      <alignment horizontal="center" wrapText="1"/>
      <protection locked="0"/>
    </xf>
    <xf numFmtId="49" fontId="2" fillId="20" borderId="49" xfId="0" applyNumberFormat="1" applyFont="1" applyFill="1" applyBorder="1" applyAlignment="1" applyProtection="1">
      <alignment horizontal="center" wrapText="1"/>
      <protection locked="0"/>
    </xf>
    <xf numFmtId="4" fontId="2" fillId="20" borderId="12" xfId="0" applyNumberFormat="1" applyFont="1" applyFill="1" applyBorder="1" applyAlignment="1" applyProtection="1">
      <alignment horizontal="right" wrapText="1"/>
      <protection locked="0"/>
    </xf>
    <xf numFmtId="4" fontId="2" fillId="20" borderId="20" xfId="0" applyNumberFormat="1" applyFont="1" applyFill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" fontId="2" fillId="19" borderId="0" xfId="0" applyNumberFormat="1" applyFont="1" applyFill="1" applyBorder="1" applyAlignment="1">
      <alignment horizontal="right" wrapText="1"/>
    </xf>
    <xf numFmtId="49" fontId="0" fillId="20" borderId="0" xfId="0" applyNumberFormat="1" applyFill="1" applyAlignment="1">
      <alignment wrapText="1"/>
    </xf>
    <xf numFmtId="49" fontId="3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center" vertical="center" wrapText="1"/>
    </xf>
    <xf numFmtId="49" fontId="3" fillId="15" borderId="60" xfId="0" applyNumberFormat="1" applyFont="1" applyFill="1" applyBorder="1" applyAlignment="1">
      <alignment horizontal="center" wrapText="1"/>
    </xf>
    <xf numFmtId="49" fontId="3" fillId="15" borderId="61" xfId="0" applyNumberFormat="1" applyFont="1" applyFill="1" applyBorder="1" applyAlignment="1">
      <alignment horizontal="center" wrapText="1"/>
    </xf>
    <xf numFmtId="49" fontId="3" fillId="15" borderId="33" xfId="0" applyNumberFormat="1" applyFont="1" applyFill="1" applyBorder="1" applyAlignment="1">
      <alignment horizontal="center" wrapText="1"/>
    </xf>
    <xf numFmtId="49" fontId="2" fillId="0" borderId="60" xfId="0" applyNumberFormat="1" applyFont="1" applyBorder="1" applyAlignment="1" applyProtection="1">
      <alignment horizontal="center" wrapText="1"/>
      <protection locked="0"/>
    </xf>
    <xf numFmtId="49" fontId="2" fillId="0" borderId="61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5" borderId="64" xfId="0" applyNumberFormat="1" applyFont="1" applyFill="1" applyBorder="1" applyAlignment="1">
      <alignment horizontal="center" wrapText="1"/>
    </xf>
    <xf numFmtId="49" fontId="2" fillId="0" borderId="64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>
      <alignment horizontal="center" wrapText="1"/>
    </xf>
    <xf numFmtId="49" fontId="2" fillId="14" borderId="47" xfId="0" applyNumberFormat="1" applyFont="1" applyFill="1" applyBorder="1" applyAlignment="1">
      <alignment horizontal="center"/>
    </xf>
    <xf numFmtId="49" fontId="2" fillId="14" borderId="61" xfId="0" applyNumberFormat="1" applyFont="1" applyFill="1" applyBorder="1" applyAlignment="1">
      <alignment horizontal="center"/>
    </xf>
    <xf numFmtId="49" fontId="2" fillId="14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16" borderId="47" xfId="0" applyNumberFormat="1" applyFont="1" applyFill="1" applyBorder="1" applyAlignment="1">
      <alignment horizontal="center"/>
    </xf>
    <xf numFmtId="49" fontId="2" fillId="16" borderId="61" xfId="0" applyNumberFormat="1" applyFont="1" applyFill="1" applyBorder="1" applyAlignment="1">
      <alignment horizontal="center"/>
    </xf>
    <xf numFmtId="49" fontId="2" fillId="16" borderId="33" xfId="0" applyNumberFormat="1" applyFont="1" applyFill="1" applyBorder="1" applyAlignment="1">
      <alignment horizontal="center"/>
    </xf>
    <xf numFmtId="49" fontId="2" fillId="20" borderId="61" xfId="0" applyNumberFormat="1" applyFont="1" applyFill="1" applyBorder="1" applyAlignment="1" applyProtection="1">
      <alignment horizontal="center" wrapText="1"/>
      <protection locked="0"/>
    </xf>
    <xf numFmtId="49" fontId="2" fillId="20" borderId="33" xfId="0" applyNumberFormat="1" applyFont="1" applyFill="1" applyBorder="1" applyAlignment="1" applyProtection="1">
      <alignment horizontal="center" wrapText="1"/>
      <protection locked="0"/>
    </xf>
    <xf numFmtId="49" fontId="2" fillId="15" borderId="60" xfId="0" applyNumberFormat="1" applyFont="1" applyFill="1" applyBorder="1" applyAlignment="1">
      <alignment horizontal="center"/>
    </xf>
    <xf numFmtId="49" fontId="2" fillId="15" borderId="61" xfId="0" applyNumberFormat="1" applyFont="1" applyFill="1" applyBorder="1" applyAlignment="1">
      <alignment horizontal="center"/>
    </xf>
    <xf numFmtId="49" fontId="2" fillId="15" borderId="33" xfId="0" applyNumberFormat="1" applyFont="1" applyFill="1" applyBorder="1" applyAlignment="1">
      <alignment horizontal="center"/>
    </xf>
    <xf numFmtId="49" fontId="2" fillId="0" borderId="61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19" borderId="60" xfId="0" applyNumberFormat="1" applyFont="1" applyFill="1" applyBorder="1" applyAlignment="1">
      <alignment horizontal="center"/>
    </xf>
    <xf numFmtId="49" fontId="2" fillId="19" borderId="61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3" fillId="14" borderId="53" xfId="0" applyNumberFormat="1" applyFont="1" applyFill="1" applyBorder="1" applyAlignment="1">
      <alignment horizontal="center" wrapText="1"/>
    </xf>
    <xf numFmtId="49" fontId="3" fillId="14" borderId="54" xfId="0" applyNumberFormat="1" applyFont="1" applyFill="1" applyBorder="1" applyAlignment="1">
      <alignment horizontal="center" wrapText="1"/>
    </xf>
    <xf numFmtId="49" fontId="3" fillId="14" borderId="5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6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57" xfId="0" applyNumberFormat="1" applyFont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4" borderId="47" xfId="0" applyNumberFormat="1" applyFont="1" applyFill="1" applyBorder="1" applyAlignment="1">
      <alignment horizontal="center" wrapText="1"/>
    </xf>
    <xf numFmtId="49" fontId="3" fillId="14" borderId="61" xfId="0" applyNumberFormat="1" applyFont="1" applyFill="1" applyBorder="1" applyAlignment="1">
      <alignment horizontal="center" wrapText="1"/>
    </xf>
    <xf numFmtId="49" fontId="3" fillId="14" borderId="33" xfId="0" applyNumberFormat="1" applyFont="1" applyFill="1" applyBorder="1" applyAlignment="1">
      <alignment horizontal="center" wrapText="1"/>
    </xf>
    <xf numFmtId="49" fontId="3" fillId="14" borderId="56" xfId="0" applyNumberFormat="1" applyFont="1" applyFill="1" applyBorder="1" applyAlignment="1">
      <alignment horizontal="center" wrapText="1"/>
    </xf>
    <xf numFmtId="49" fontId="3" fillId="14" borderId="57" xfId="0" applyNumberFormat="1" applyFont="1" applyFill="1" applyBorder="1" applyAlignment="1">
      <alignment horizontal="center" wrapText="1"/>
    </xf>
    <xf numFmtId="49" fontId="3" fillId="14" borderId="58" xfId="0" applyNumberFormat="1" applyFont="1" applyFill="1" applyBorder="1" applyAlignment="1">
      <alignment horizontal="center" wrapText="1"/>
    </xf>
    <xf numFmtId="49" fontId="2" fillId="14" borderId="59" xfId="0" applyNumberFormat="1" applyFont="1" applyFill="1" applyBorder="1" applyAlignment="1">
      <alignment horizontal="center"/>
    </xf>
    <xf numFmtId="49" fontId="2" fillId="14" borderId="11" xfId="0" applyNumberFormat="1" applyFont="1" applyFill="1" applyBorder="1" applyAlignment="1">
      <alignment horizontal="center"/>
    </xf>
    <xf numFmtId="49" fontId="2" fillId="14" borderId="12" xfId="0" applyNumberFormat="1" applyFont="1" applyFill="1" applyBorder="1" applyAlignment="1">
      <alignment horizontal="center"/>
    </xf>
    <xf numFmtId="49" fontId="2" fillId="14" borderId="65" xfId="0" applyNumberFormat="1" applyFont="1" applyFill="1" applyBorder="1" applyAlignment="1">
      <alignment horizontal="center"/>
    </xf>
    <xf numFmtId="49" fontId="2" fillId="14" borderId="66" xfId="0" applyNumberFormat="1" applyFont="1" applyFill="1" applyBorder="1" applyAlignment="1">
      <alignment horizontal="center"/>
    </xf>
    <xf numFmtId="49" fontId="2" fillId="14" borderId="31" xfId="0" applyNumberFormat="1" applyFont="1" applyFill="1" applyBorder="1" applyAlignment="1">
      <alignment horizont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65"/>
  <sheetViews>
    <sheetView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5" t="s">
        <v>36</v>
      </c>
      <c r="B1" s="185"/>
      <c r="C1" s="185"/>
      <c r="D1" s="185"/>
      <c r="E1" s="185"/>
      <c r="F1" s="185"/>
      <c r="G1" s="185"/>
      <c r="H1" s="185"/>
      <c r="I1" s="186"/>
      <c r="J1" s="1" t="s">
        <v>3</v>
      </c>
      <c r="K1" s="22"/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65</v>
      </c>
      <c r="L2" s="4"/>
    </row>
    <row r="3" spans="1:12">
      <c r="A3" s="32" t="s">
        <v>52</v>
      </c>
      <c r="B3" s="189" t="s">
        <v>63</v>
      </c>
      <c r="C3" s="189"/>
      <c r="D3" s="189"/>
      <c r="E3" s="22"/>
      <c r="F3" s="22"/>
      <c r="G3" s="190"/>
      <c r="H3" s="190"/>
      <c r="I3" s="32" t="s">
        <v>22</v>
      </c>
      <c r="J3" s="129">
        <v>44866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61</v>
      </c>
      <c r="K4" s="22" t="s">
        <v>66</v>
      </c>
      <c r="L4" s="4"/>
    </row>
    <row r="5" spans="1:12">
      <c r="A5" s="3" t="s">
        <v>37</v>
      </c>
      <c r="B5" s="187" t="s">
        <v>62</v>
      </c>
      <c r="C5" s="187"/>
      <c r="D5" s="187"/>
      <c r="E5" s="187"/>
      <c r="F5" s="187"/>
      <c r="G5" s="187"/>
      <c r="H5" s="187"/>
      <c r="I5" s="33" t="s">
        <v>30</v>
      </c>
      <c r="J5" s="87" t="s">
        <v>64</v>
      </c>
      <c r="K5" s="22"/>
      <c r="L5" s="4"/>
    </row>
    <row r="6" spans="1:12">
      <c r="A6" s="3" t="s">
        <v>38</v>
      </c>
      <c r="B6" s="188"/>
      <c r="C6" s="188"/>
      <c r="D6" s="188"/>
      <c r="E6" s="188"/>
      <c r="F6" s="188"/>
      <c r="G6" s="188"/>
      <c r="H6" s="188"/>
      <c r="I6" s="33" t="s">
        <v>59</v>
      </c>
      <c r="J6" s="87" t="s">
        <v>68</v>
      </c>
      <c r="K6" s="22" t="s">
        <v>65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/>
    </row>
    <row r="9" spans="1:12" ht="15">
      <c r="A9" s="178" t="s">
        <v>29</v>
      </c>
      <c r="B9" s="178"/>
      <c r="C9" s="178"/>
      <c r="D9" s="178"/>
      <c r="E9" s="178"/>
      <c r="F9" s="178"/>
      <c r="G9" s="178"/>
      <c r="H9" s="178"/>
      <c r="I9" s="178"/>
      <c r="J9" s="178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79" t="s">
        <v>39</v>
      </c>
      <c r="B11" s="179" t="s">
        <v>40</v>
      </c>
      <c r="C11" s="191" t="s">
        <v>41</v>
      </c>
      <c r="D11" s="192"/>
      <c r="E11" s="192"/>
      <c r="F11" s="192"/>
      <c r="G11" s="193"/>
      <c r="H11" s="179" t="s">
        <v>42</v>
      </c>
      <c r="I11" s="179" t="s">
        <v>23</v>
      </c>
      <c r="J11" s="179" t="s">
        <v>43</v>
      </c>
      <c r="K11" s="113"/>
    </row>
    <row r="12" spans="1:12">
      <c r="A12" s="180"/>
      <c r="B12" s="180"/>
      <c r="C12" s="194"/>
      <c r="D12" s="195"/>
      <c r="E12" s="195"/>
      <c r="F12" s="195"/>
      <c r="G12" s="196"/>
      <c r="H12" s="180"/>
      <c r="I12" s="180"/>
      <c r="J12" s="180"/>
      <c r="K12" s="113"/>
    </row>
    <row r="13" spans="1:12">
      <c r="A13" s="181"/>
      <c r="B13" s="181"/>
      <c r="C13" s="197"/>
      <c r="D13" s="198"/>
      <c r="E13" s="198"/>
      <c r="F13" s="198"/>
      <c r="G13" s="199"/>
      <c r="H13" s="181"/>
      <c r="I13" s="181"/>
      <c r="J13" s="181"/>
      <c r="K13" s="113"/>
    </row>
    <row r="14" spans="1:12" ht="13.5" thickBot="1">
      <c r="A14" s="70">
        <v>1</v>
      </c>
      <c r="B14" s="12">
        <v>2</v>
      </c>
      <c r="C14" s="200">
        <v>3</v>
      </c>
      <c r="D14" s="201"/>
      <c r="E14" s="201"/>
      <c r="F14" s="201"/>
      <c r="G14" s="202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2" t="s">
        <v>17</v>
      </c>
      <c r="D15" s="183"/>
      <c r="E15" s="183"/>
      <c r="F15" s="183"/>
      <c r="G15" s="184"/>
      <c r="H15" s="52">
        <v>8654172.75</v>
      </c>
      <c r="I15" s="52">
        <v>5924326.2400000002</v>
      </c>
      <c r="J15" s="104">
        <v>2861985.35</v>
      </c>
    </row>
    <row r="16" spans="1:12">
      <c r="A16" s="72" t="s">
        <v>4</v>
      </c>
      <c r="B16" s="50"/>
      <c r="C16" s="203"/>
      <c r="D16" s="204"/>
      <c r="E16" s="204"/>
      <c r="F16" s="204"/>
      <c r="G16" s="205"/>
      <c r="H16" s="56"/>
      <c r="I16" s="57"/>
      <c r="J16" s="58"/>
    </row>
    <row r="17" spans="1:12" s="84" customFormat="1">
      <c r="A17" s="99"/>
      <c r="B17" s="100" t="s">
        <v>6</v>
      </c>
      <c r="C17" s="101" t="s">
        <v>284</v>
      </c>
      <c r="D17" s="151" t="s">
        <v>285</v>
      </c>
      <c r="E17" s="152"/>
      <c r="F17" s="152"/>
      <c r="G17" s="153"/>
      <c r="H17" s="96">
        <v>1385000</v>
      </c>
      <c r="I17" s="102">
        <v>722379.34</v>
      </c>
      <c r="J17" s="103">
        <v>793129.5</v>
      </c>
      <c r="K17" s="117" t="str">
        <f t="shared" ref="K17:K48" si="0">C17 &amp; D17 &amp; G17</f>
        <v>18200000000000000000</v>
      </c>
      <c r="L17" s="105" t="s">
        <v>286</v>
      </c>
    </row>
    <row r="18" spans="1:12" s="84" customFormat="1">
      <c r="A18" s="99" t="s">
        <v>287</v>
      </c>
      <c r="B18" s="100" t="s">
        <v>6</v>
      </c>
      <c r="C18" s="101" t="s">
        <v>284</v>
      </c>
      <c r="D18" s="151" t="s">
        <v>288</v>
      </c>
      <c r="E18" s="152"/>
      <c r="F18" s="152"/>
      <c r="G18" s="153"/>
      <c r="H18" s="96">
        <v>1385000</v>
      </c>
      <c r="I18" s="102">
        <v>722379.34</v>
      </c>
      <c r="J18" s="103">
        <v>793129.5</v>
      </c>
      <c r="K18" s="117" t="str">
        <f t="shared" si="0"/>
        <v>18210000000000000000</v>
      </c>
      <c r="L18" s="105" t="s">
        <v>289</v>
      </c>
    </row>
    <row r="19" spans="1:12" s="84" customFormat="1">
      <c r="A19" s="99" t="s">
        <v>290</v>
      </c>
      <c r="B19" s="100" t="s">
        <v>6</v>
      </c>
      <c r="C19" s="101" t="s">
        <v>284</v>
      </c>
      <c r="D19" s="151" t="s">
        <v>291</v>
      </c>
      <c r="E19" s="152"/>
      <c r="F19" s="152"/>
      <c r="G19" s="153"/>
      <c r="H19" s="96">
        <v>31000</v>
      </c>
      <c r="I19" s="102">
        <v>24568.68</v>
      </c>
      <c r="J19" s="103">
        <v>6727.56</v>
      </c>
      <c r="K19" s="117" t="str">
        <f t="shared" si="0"/>
        <v>18210100000000000000</v>
      </c>
      <c r="L19" s="105" t="s">
        <v>292</v>
      </c>
    </row>
    <row r="20" spans="1:12" s="84" customFormat="1">
      <c r="A20" s="99" t="s">
        <v>293</v>
      </c>
      <c r="B20" s="100" t="s">
        <v>6</v>
      </c>
      <c r="C20" s="101" t="s">
        <v>284</v>
      </c>
      <c r="D20" s="151" t="s">
        <v>294</v>
      </c>
      <c r="E20" s="152"/>
      <c r="F20" s="152"/>
      <c r="G20" s="153"/>
      <c r="H20" s="96">
        <v>31000</v>
      </c>
      <c r="I20" s="102">
        <v>24568.68</v>
      </c>
      <c r="J20" s="103">
        <v>6727.56</v>
      </c>
      <c r="K20" s="117" t="str">
        <f t="shared" si="0"/>
        <v>18210102000010000110</v>
      </c>
      <c r="L20" s="105" t="s">
        <v>295</v>
      </c>
    </row>
    <row r="21" spans="1:12" s="84" customFormat="1" ht="56.25">
      <c r="A21" s="79" t="s">
        <v>296</v>
      </c>
      <c r="B21" s="78" t="s">
        <v>6</v>
      </c>
      <c r="C21" s="120" t="s">
        <v>284</v>
      </c>
      <c r="D21" s="154" t="s">
        <v>297</v>
      </c>
      <c r="E21" s="155"/>
      <c r="F21" s="155"/>
      <c r="G21" s="156"/>
      <c r="H21" s="80">
        <v>31000</v>
      </c>
      <c r="I21" s="81">
        <v>24272.44</v>
      </c>
      <c r="J21" s="82">
        <f>IF(IF(H21="",0,H21)=0,0,(IF(H21&gt;0,IF(I21&gt;H21,0,H21-I21),IF(I21&gt;H21,H21-I21,0))))</f>
        <v>6727.56</v>
      </c>
      <c r="K21" s="118" t="str">
        <f t="shared" si="0"/>
        <v>18210102010010000110</v>
      </c>
      <c r="L21" s="83" t="str">
        <f>C21 &amp; D21 &amp; G21</f>
        <v>18210102010010000110</v>
      </c>
    </row>
    <row r="22" spans="1:12" s="84" customFormat="1" ht="33.75">
      <c r="A22" s="79" t="s">
        <v>298</v>
      </c>
      <c r="B22" s="78" t="s">
        <v>6</v>
      </c>
      <c r="C22" s="120" t="s">
        <v>284</v>
      </c>
      <c r="D22" s="154" t="s">
        <v>299</v>
      </c>
      <c r="E22" s="155"/>
      <c r="F22" s="155"/>
      <c r="G22" s="156"/>
      <c r="H22" s="80">
        <v>0</v>
      </c>
      <c r="I22" s="81">
        <v>296.24</v>
      </c>
      <c r="J22" s="82">
        <f>IF(IF(H22="",0,H22)=0,0,(IF(H22&gt;0,IF(I22&gt;H22,0,H22-I22),IF(I22&gt;H22,H22-I22,0))))</f>
        <v>0</v>
      </c>
      <c r="K22" s="118" t="str">
        <f t="shared" si="0"/>
        <v>18210102030010000110</v>
      </c>
      <c r="L22" s="83" t="str">
        <f>C22 &amp; D22 &amp; G22</f>
        <v>18210102030010000110</v>
      </c>
    </row>
    <row r="23" spans="1:12" s="84" customFormat="1">
      <c r="A23" s="99" t="s">
        <v>300</v>
      </c>
      <c r="B23" s="100" t="s">
        <v>6</v>
      </c>
      <c r="C23" s="101" t="s">
        <v>284</v>
      </c>
      <c r="D23" s="151" t="s">
        <v>301</v>
      </c>
      <c r="E23" s="152"/>
      <c r="F23" s="152"/>
      <c r="G23" s="153"/>
      <c r="H23" s="96">
        <v>285000</v>
      </c>
      <c r="I23" s="102">
        <v>410796.6</v>
      </c>
      <c r="J23" s="103">
        <v>0</v>
      </c>
      <c r="K23" s="117" t="str">
        <f t="shared" si="0"/>
        <v>18210500000000000000</v>
      </c>
      <c r="L23" s="105" t="s">
        <v>302</v>
      </c>
    </row>
    <row r="24" spans="1:12" s="84" customFormat="1">
      <c r="A24" s="99" t="s">
        <v>303</v>
      </c>
      <c r="B24" s="100" t="s">
        <v>6</v>
      </c>
      <c r="C24" s="101" t="s">
        <v>284</v>
      </c>
      <c r="D24" s="151" t="s">
        <v>304</v>
      </c>
      <c r="E24" s="152"/>
      <c r="F24" s="152"/>
      <c r="G24" s="153"/>
      <c r="H24" s="96">
        <v>285000</v>
      </c>
      <c r="I24" s="102">
        <v>410796.6</v>
      </c>
      <c r="J24" s="103">
        <v>0</v>
      </c>
      <c r="K24" s="117" t="str">
        <f t="shared" si="0"/>
        <v>18210503000010000110</v>
      </c>
      <c r="L24" s="105" t="s">
        <v>305</v>
      </c>
    </row>
    <row r="25" spans="1:12" s="84" customFormat="1">
      <c r="A25" s="79" t="s">
        <v>303</v>
      </c>
      <c r="B25" s="78" t="s">
        <v>6</v>
      </c>
      <c r="C25" s="120" t="s">
        <v>284</v>
      </c>
      <c r="D25" s="154" t="s">
        <v>306</v>
      </c>
      <c r="E25" s="155"/>
      <c r="F25" s="155"/>
      <c r="G25" s="156"/>
      <c r="H25" s="80">
        <v>285000</v>
      </c>
      <c r="I25" s="81">
        <v>410796.6</v>
      </c>
      <c r="J25" s="82">
        <f>IF(IF(H25="",0,H25)=0,0,(IF(H25&gt;0,IF(I25&gt;H25,0,H25-I25),IF(I25&gt;H25,H25-I25,0))))</f>
        <v>0</v>
      </c>
      <c r="K25" s="118" t="str">
        <f t="shared" si="0"/>
        <v>18210503010010000110</v>
      </c>
      <c r="L25" s="83" t="str">
        <f>C25 &amp; D25 &amp; G25</f>
        <v>18210503010010000110</v>
      </c>
    </row>
    <row r="26" spans="1:12" s="84" customFormat="1">
      <c r="A26" s="99" t="s">
        <v>307</v>
      </c>
      <c r="B26" s="100" t="s">
        <v>6</v>
      </c>
      <c r="C26" s="101" t="s">
        <v>284</v>
      </c>
      <c r="D26" s="151" t="s">
        <v>308</v>
      </c>
      <c r="E26" s="152"/>
      <c r="F26" s="152"/>
      <c r="G26" s="153"/>
      <c r="H26" s="96">
        <v>1069000</v>
      </c>
      <c r="I26" s="102">
        <v>287014.06</v>
      </c>
      <c r="J26" s="103">
        <v>786401.94</v>
      </c>
      <c r="K26" s="117" t="str">
        <f t="shared" si="0"/>
        <v>18210600000000000000</v>
      </c>
      <c r="L26" s="105" t="s">
        <v>309</v>
      </c>
    </row>
    <row r="27" spans="1:12" s="84" customFormat="1">
      <c r="A27" s="99" t="s">
        <v>310</v>
      </c>
      <c r="B27" s="100" t="s">
        <v>6</v>
      </c>
      <c r="C27" s="101" t="s">
        <v>284</v>
      </c>
      <c r="D27" s="151" t="s">
        <v>311</v>
      </c>
      <c r="E27" s="152"/>
      <c r="F27" s="152"/>
      <c r="G27" s="153"/>
      <c r="H27" s="96">
        <v>265000</v>
      </c>
      <c r="I27" s="102">
        <v>8917.74</v>
      </c>
      <c r="J27" s="103">
        <v>256082.26</v>
      </c>
      <c r="K27" s="117" t="str">
        <f t="shared" si="0"/>
        <v>18210601000000000110</v>
      </c>
      <c r="L27" s="105" t="s">
        <v>312</v>
      </c>
    </row>
    <row r="28" spans="1:12" s="84" customFormat="1" ht="33.75">
      <c r="A28" s="79" t="s">
        <v>313</v>
      </c>
      <c r="B28" s="78" t="s">
        <v>6</v>
      </c>
      <c r="C28" s="120" t="s">
        <v>284</v>
      </c>
      <c r="D28" s="154" t="s">
        <v>314</v>
      </c>
      <c r="E28" s="155"/>
      <c r="F28" s="155"/>
      <c r="G28" s="156"/>
      <c r="H28" s="80">
        <v>265000</v>
      </c>
      <c r="I28" s="81">
        <v>8917.74</v>
      </c>
      <c r="J28" s="82">
        <f>IF(IF(H28="",0,H28)=0,0,(IF(H28&gt;0,IF(I28&gt;H28,0,H28-I28),IF(I28&gt;H28,H28-I28,0))))</f>
        <v>256082.26</v>
      </c>
      <c r="K28" s="118" t="str">
        <f t="shared" si="0"/>
        <v>18210601030100000110</v>
      </c>
      <c r="L28" s="83" t="str">
        <f>C28 &amp; D28 &amp; G28</f>
        <v>18210601030100000110</v>
      </c>
    </row>
    <row r="29" spans="1:12" s="84" customFormat="1">
      <c r="A29" s="99" t="s">
        <v>315</v>
      </c>
      <c r="B29" s="100" t="s">
        <v>6</v>
      </c>
      <c r="C29" s="101" t="s">
        <v>284</v>
      </c>
      <c r="D29" s="151" t="s">
        <v>316</v>
      </c>
      <c r="E29" s="152"/>
      <c r="F29" s="152"/>
      <c r="G29" s="153"/>
      <c r="H29" s="96">
        <v>804000</v>
      </c>
      <c r="I29" s="102">
        <v>278096.32</v>
      </c>
      <c r="J29" s="103">
        <v>530319.68000000005</v>
      </c>
      <c r="K29" s="117" t="str">
        <f t="shared" si="0"/>
        <v>18210606000000000110</v>
      </c>
      <c r="L29" s="105" t="s">
        <v>317</v>
      </c>
    </row>
    <row r="30" spans="1:12" s="84" customFormat="1">
      <c r="A30" s="99" t="s">
        <v>318</v>
      </c>
      <c r="B30" s="100" t="s">
        <v>6</v>
      </c>
      <c r="C30" s="101" t="s">
        <v>284</v>
      </c>
      <c r="D30" s="151" t="s">
        <v>319</v>
      </c>
      <c r="E30" s="152"/>
      <c r="F30" s="152"/>
      <c r="G30" s="153"/>
      <c r="H30" s="96">
        <v>39000</v>
      </c>
      <c r="I30" s="102">
        <v>43416</v>
      </c>
      <c r="J30" s="103">
        <v>0</v>
      </c>
      <c r="K30" s="117" t="str">
        <f t="shared" si="0"/>
        <v>18210606030000000110</v>
      </c>
      <c r="L30" s="105" t="s">
        <v>320</v>
      </c>
    </row>
    <row r="31" spans="1:12" s="84" customFormat="1" ht="22.5">
      <c r="A31" s="79" t="s">
        <v>321</v>
      </c>
      <c r="B31" s="78" t="s">
        <v>6</v>
      </c>
      <c r="C31" s="120" t="s">
        <v>284</v>
      </c>
      <c r="D31" s="154" t="s">
        <v>322</v>
      </c>
      <c r="E31" s="155"/>
      <c r="F31" s="155"/>
      <c r="G31" s="156"/>
      <c r="H31" s="80">
        <v>39000</v>
      </c>
      <c r="I31" s="81">
        <v>43416</v>
      </c>
      <c r="J31" s="82">
        <f>IF(IF(H31="",0,H31)=0,0,(IF(H31&gt;0,IF(I31&gt;H31,0,H31-I31),IF(I31&gt;H31,H31-I31,0))))</f>
        <v>0</v>
      </c>
      <c r="K31" s="118" t="str">
        <f t="shared" si="0"/>
        <v>18210606033100000110</v>
      </c>
      <c r="L31" s="83" t="str">
        <f>C31 &amp; D31 &amp; G31</f>
        <v>18210606033100000110</v>
      </c>
    </row>
    <row r="32" spans="1:12" s="84" customFormat="1">
      <c r="A32" s="99" t="s">
        <v>323</v>
      </c>
      <c r="B32" s="100" t="s">
        <v>6</v>
      </c>
      <c r="C32" s="101" t="s">
        <v>284</v>
      </c>
      <c r="D32" s="151" t="s">
        <v>324</v>
      </c>
      <c r="E32" s="152"/>
      <c r="F32" s="152"/>
      <c r="G32" s="153"/>
      <c r="H32" s="96">
        <v>765000</v>
      </c>
      <c r="I32" s="102">
        <v>234680.32000000001</v>
      </c>
      <c r="J32" s="103">
        <v>530319.68000000005</v>
      </c>
      <c r="K32" s="117" t="str">
        <f t="shared" si="0"/>
        <v>18210606040000000110</v>
      </c>
      <c r="L32" s="105" t="s">
        <v>325</v>
      </c>
    </row>
    <row r="33" spans="1:12" s="84" customFormat="1" ht="33.75">
      <c r="A33" s="79" t="s">
        <v>326</v>
      </c>
      <c r="B33" s="78" t="s">
        <v>6</v>
      </c>
      <c r="C33" s="120" t="s">
        <v>284</v>
      </c>
      <c r="D33" s="154" t="s">
        <v>327</v>
      </c>
      <c r="E33" s="155"/>
      <c r="F33" s="155"/>
      <c r="G33" s="156"/>
      <c r="H33" s="80">
        <v>765000</v>
      </c>
      <c r="I33" s="81">
        <v>234680.32000000001</v>
      </c>
      <c r="J33" s="82">
        <f>IF(IF(H33="",0,H33)=0,0,(IF(H33&gt;0,IF(I33&gt;H33,0,H33-I33),IF(I33&gt;H33,H33-I33,0))))</f>
        <v>530319.68000000005</v>
      </c>
      <c r="K33" s="118" t="str">
        <f t="shared" si="0"/>
        <v>18210606043100000110</v>
      </c>
      <c r="L33" s="83" t="str">
        <f>C33 &amp; D33 &amp; G33</f>
        <v>18210606043100000110</v>
      </c>
    </row>
    <row r="34" spans="1:12" s="84" customFormat="1">
      <c r="A34" s="99"/>
      <c r="B34" s="100" t="s">
        <v>6</v>
      </c>
      <c r="C34" s="101" t="s">
        <v>64</v>
      </c>
      <c r="D34" s="151" t="s">
        <v>285</v>
      </c>
      <c r="E34" s="152"/>
      <c r="F34" s="152"/>
      <c r="G34" s="153"/>
      <c r="H34" s="96">
        <v>7269172.75</v>
      </c>
      <c r="I34" s="102">
        <v>5201946.9000000004</v>
      </c>
      <c r="J34" s="103">
        <v>2068855.85</v>
      </c>
      <c r="K34" s="117" t="str">
        <f t="shared" si="0"/>
        <v>90500000000000000000</v>
      </c>
      <c r="L34" s="105" t="s">
        <v>92</v>
      </c>
    </row>
    <row r="35" spans="1:12" s="84" customFormat="1">
      <c r="A35" s="99" t="s">
        <v>287</v>
      </c>
      <c r="B35" s="100" t="s">
        <v>6</v>
      </c>
      <c r="C35" s="101" t="s">
        <v>64</v>
      </c>
      <c r="D35" s="151" t="s">
        <v>288</v>
      </c>
      <c r="E35" s="152"/>
      <c r="F35" s="152"/>
      <c r="G35" s="153"/>
      <c r="H35" s="96">
        <v>469000</v>
      </c>
      <c r="I35" s="102">
        <v>188825</v>
      </c>
      <c r="J35" s="103">
        <v>281805</v>
      </c>
      <c r="K35" s="117" t="str">
        <f t="shared" si="0"/>
        <v>90510000000000000000</v>
      </c>
      <c r="L35" s="105" t="s">
        <v>328</v>
      </c>
    </row>
    <row r="36" spans="1:12" s="84" customFormat="1">
      <c r="A36" s="99" t="s">
        <v>329</v>
      </c>
      <c r="B36" s="100" t="s">
        <v>6</v>
      </c>
      <c r="C36" s="101" t="s">
        <v>64</v>
      </c>
      <c r="D36" s="151" t="s">
        <v>330</v>
      </c>
      <c r="E36" s="152"/>
      <c r="F36" s="152"/>
      <c r="G36" s="153"/>
      <c r="H36" s="96">
        <v>0</v>
      </c>
      <c r="I36" s="102">
        <v>950</v>
      </c>
      <c r="J36" s="103">
        <v>0</v>
      </c>
      <c r="K36" s="117" t="str">
        <f t="shared" si="0"/>
        <v>90510800000000000000</v>
      </c>
      <c r="L36" s="105" t="s">
        <v>331</v>
      </c>
    </row>
    <row r="37" spans="1:12" s="84" customFormat="1" ht="33.75">
      <c r="A37" s="99" t="s">
        <v>332</v>
      </c>
      <c r="B37" s="100" t="s">
        <v>6</v>
      </c>
      <c r="C37" s="101" t="s">
        <v>64</v>
      </c>
      <c r="D37" s="151" t="s">
        <v>333</v>
      </c>
      <c r="E37" s="152"/>
      <c r="F37" s="152"/>
      <c r="G37" s="153"/>
      <c r="H37" s="96">
        <v>0</v>
      </c>
      <c r="I37" s="102">
        <v>950</v>
      </c>
      <c r="J37" s="103">
        <v>0</v>
      </c>
      <c r="K37" s="117" t="str">
        <f t="shared" si="0"/>
        <v>90510804000010000110</v>
      </c>
      <c r="L37" s="105" t="s">
        <v>334</v>
      </c>
    </row>
    <row r="38" spans="1:12" s="84" customFormat="1" ht="56.25">
      <c r="A38" s="79" t="s">
        <v>335</v>
      </c>
      <c r="B38" s="78" t="s">
        <v>6</v>
      </c>
      <c r="C38" s="120" t="s">
        <v>64</v>
      </c>
      <c r="D38" s="154" t="s">
        <v>336</v>
      </c>
      <c r="E38" s="155"/>
      <c r="F38" s="155"/>
      <c r="G38" s="156"/>
      <c r="H38" s="80">
        <v>0</v>
      </c>
      <c r="I38" s="81">
        <v>950</v>
      </c>
      <c r="J38" s="82">
        <f>IF(IF(H38="",0,H38)=0,0,(IF(H38&gt;0,IF(I38&gt;H38,0,H38-I38),IF(I38&gt;H38,H38-I38,0))))</f>
        <v>0</v>
      </c>
      <c r="K38" s="118" t="str">
        <f t="shared" si="0"/>
        <v>90510804020010000110</v>
      </c>
      <c r="L38" s="83" t="str">
        <f>C38 &amp; D38 &amp; G38</f>
        <v>90510804020010000110</v>
      </c>
    </row>
    <row r="39" spans="1:12" s="84" customFormat="1" ht="33.75">
      <c r="A39" s="99" t="s">
        <v>337</v>
      </c>
      <c r="B39" s="100" t="s">
        <v>6</v>
      </c>
      <c r="C39" s="101" t="s">
        <v>64</v>
      </c>
      <c r="D39" s="151" t="s">
        <v>338</v>
      </c>
      <c r="E39" s="152"/>
      <c r="F39" s="152"/>
      <c r="G39" s="153"/>
      <c r="H39" s="96">
        <v>469000</v>
      </c>
      <c r="I39" s="102">
        <v>187195</v>
      </c>
      <c r="J39" s="103">
        <v>281805</v>
      </c>
      <c r="K39" s="117" t="str">
        <f t="shared" si="0"/>
        <v>90511100000000000000</v>
      </c>
      <c r="L39" s="105" t="s">
        <v>339</v>
      </c>
    </row>
    <row r="40" spans="1:12" s="84" customFormat="1" ht="67.5">
      <c r="A40" s="99" t="s">
        <v>340</v>
      </c>
      <c r="B40" s="100" t="s">
        <v>6</v>
      </c>
      <c r="C40" s="101" t="s">
        <v>64</v>
      </c>
      <c r="D40" s="151" t="s">
        <v>341</v>
      </c>
      <c r="E40" s="152"/>
      <c r="F40" s="152"/>
      <c r="G40" s="153"/>
      <c r="H40" s="96">
        <v>469000</v>
      </c>
      <c r="I40" s="102">
        <v>187195</v>
      </c>
      <c r="J40" s="103">
        <v>281805</v>
      </c>
      <c r="K40" s="117" t="str">
        <f t="shared" si="0"/>
        <v>90511105000000000120</v>
      </c>
      <c r="L40" s="105" t="s">
        <v>342</v>
      </c>
    </row>
    <row r="41" spans="1:12" s="84" customFormat="1" ht="67.5">
      <c r="A41" s="99" t="s">
        <v>343</v>
      </c>
      <c r="B41" s="100" t="s">
        <v>6</v>
      </c>
      <c r="C41" s="101" t="s">
        <v>64</v>
      </c>
      <c r="D41" s="151" t="s">
        <v>344</v>
      </c>
      <c r="E41" s="152"/>
      <c r="F41" s="152"/>
      <c r="G41" s="153"/>
      <c r="H41" s="96">
        <v>438000</v>
      </c>
      <c r="I41" s="102">
        <v>160000</v>
      </c>
      <c r="J41" s="103">
        <v>278000</v>
      </c>
      <c r="K41" s="117" t="str">
        <f t="shared" si="0"/>
        <v>90511105020000000120</v>
      </c>
      <c r="L41" s="105" t="s">
        <v>345</v>
      </c>
    </row>
    <row r="42" spans="1:12" s="84" customFormat="1" ht="56.25">
      <c r="A42" s="79" t="s">
        <v>346</v>
      </c>
      <c r="B42" s="78" t="s">
        <v>6</v>
      </c>
      <c r="C42" s="120" t="s">
        <v>64</v>
      </c>
      <c r="D42" s="154" t="s">
        <v>347</v>
      </c>
      <c r="E42" s="155"/>
      <c r="F42" s="155"/>
      <c r="G42" s="156"/>
      <c r="H42" s="80">
        <v>438000</v>
      </c>
      <c r="I42" s="81">
        <v>160000</v>
      </c>
      <c r="J42" s="82">
        <f>IF(IF(H42="",0,H42)=0,0,(IF(H42&gt;0,IF(I42&gt;H42,0,H42-I42),IF(I42&gt;H42,H42-I42,0))))</f>
        <v>278000</v>
      </c>
      <c r="K42" s="118" t="str">
        <f t="shared" si="0"/>
        <v>90511105025100000120</v>
      </c>
      <c r="L42" s="83" t="str">
        <f>C42 &amp; D42 &amp; G42</f>
        <v>90511105025100000120</v>
      </c>
    </row>
    <row r="43" spans="1:12" s="84" customFormat="1" ht="33.75">
      <c r="A43" s="99" t="s">
        <v>348</v>
      </c>
      <c r="B43" s="100" t="s">
        <v>6</v>
      </c>
      <c r="C43" s="101" t="s">
        <v>64</v>
      </c>
      <c r="D43" s="151" t="s">
        <v>349</v>
      </c>
      <c r="E43" s="152"/>
      <c r="F43" s="152"/>
      <c r="G43" s="153"/>
      <c r="H43" s="96">
        <v>31000</v>
      </c>
      <c r="I43" s="102">
        <v>27195</v>
      </c>
      <c r="J43" s="103">
        <v>3805</v>
      </c>
      <c r="K43" s="117" t="str">
        <f t="shared" si="0"/>
        <v>90511105070000000120</v>
      </c>
      <c r="L43" s="105" t="s">
        <v>350</v>
      </c>
    </row>
    <row r="44" spans="1:12" s="84" customFormat="1" ht="33.75">
      <c r="A44" s="79" t="s">
        <v>351</v>
      </c>
      <c r="B44" s="78" t="s">
        <v>6</v>
      </c>
      <c r="C44" s="120" t="s">
        <v>64</v>
      </c>
      <c r="D44" s="154" t="s">
        <v>352</v>
      </c>
      <c r="E44" s="155"/>
      <c r="F44" s="155"/>
      <c r="G44" s="156"/>
      <c r="H44" s="80">
        <v>31000</v>
      </c>
      <c r="I44" s="81">
        <v>27195</v>
      </c>
      <c r="J44" s="82">
        <f>IF(IF(H44="",0,H44)=0,0,(IF(H44&gt;0,IF(I44&gt;H44,0,H44-I44),IF(I44&gt;H44,H44-I44,0))))</f>
        <v>3805</v>
      </c>
      <c r="K44" s="118" t="str">
        <f t="shared" si="0"/>
        <v>90511105075100000120</v>
      </c>
      <c r="L44" s="83" t="str">
        <f>C44 &amp; D44 &amp; G44</f>
        <v>90511105075100000120</v>
      </c>
    </row>
    <row r="45" spans="1:12" s="84" customFormat="1" ht="22.5">
      <c r="A45" s="99" t="s">
        <v>353</v>
      </c>
      <c r="B45" s="100" t="s">
        <v>6</v>
      </c>
      <c r="C45" s="101" t="s">
        <v>64</v>
      </c>
      <c r="D45" s="151" t="s">
        <v>354</v>
      </c>
      <c r="E45" s="152"/>
      <c r="F45" s="152"/>
      <c r="G45" s="153"/>
      <c r="H45" s="96">
        <v>0</v>
      </c>
      <c r="I45" s="102">
        <v>680</v>
      </c>
      <c r="J45" s="103">
        <v>0</v>
      </c>
      <c r="K45" s="117" t="str">
        <f t="shared" si="0"/>
        <v>90511300000000000000</v>
      </c>
      <c r="L45" s="105" t="s">
        <v>355</v>
      </c>
    </row>
    <row r="46" spans="1:12" s="84" customFormat="1">
      <c r="A46" s="99" t="s">
        <v>356</v>
      </c>
      <c r="B46" s="100" t="s">
        <v>6</v>
      </c>
      <c r="C46" s="101" t="s">
        <v>64</v>
      </c>
      <c r="D46" s="151" t="s">
        <v>357</v>
      </c>
      <c r="E46" s="152"/>
      <c r="F46" s="152"/>
      <c r="G46" s="153"/>
      <c r="H46" s="96">
        <v>0</v>
      </c>
      <c r="I46" s="102">
        <v>680</v>
      </c>
      <c r="J46" s="103">
        <v>0</v>
      </c>
      <c r="K46" s="117" t="str">
        <f t="shared" si="0"/>
        <v>90511301000000000130</v>
      </c>
      <c r="L46" s="105" t="s">
        <v>358</v>
      </c>
    </row>
    <row r="47" spans="1:12" s="84" customFormat="1">
      <c r="A47" s="99" t="s">
        <v>359</v>
      </c>
      <c r="B47" s="100" t="s">
        <v>6</v>
      </c>
      <c r="C47" s="101" t="s">
        <v>64</v>
      </c>
      <c r="D47" s="151" t="s">
        <v>360</v>
      </c>
      <c r="E47" s="152"/>
      <c r="F47" s="152"/>
      <c r="G47" s="153"/>
      <c r="H47" s="96">
        <v>0</v>
      </c>
      <c r="I47" s="102">
        <v>680</v>
      </c>
      <c r="J47" s="103">
        <v>0</v>
      </c>
      <c r="K47" s="117" t="str">
        <f t="shared" si="0"/>
        <v>90511301990000000130</v>
      </c>
      <c r="L47" s="105" t="s">
        <v>361</v>
      </c>
    </row>
    <row r="48" spans="1:12" s="84" customFormat="1" ht="22.5">
      <c r="A48" s="79" t="s">
        <v>362</v>
      </c>
      <c r="B48" s="78" t="s">
        <v>6</v>
      </c>
      <c r="C48" s="120" t="s">
        <v>64</v>
      </c>
      <c r="D48" s="154" t="s">
        <v>363</v>
      </c>
      <c r="E48" s="155"/>
      <c r="F48" s="155"/>
      <c r="G48" s="156"/>
      <c r="H48" s="80">
        <v>0</v>
      </c>
      <c r="I48" s="81">
        <v>680</v>
      </c>
      <c r="J48" s="82">
        <f>IF(IF(H48="",0,H48)=0,0,(IF(H48&gt;0,IF(I48&gt;H48,0,H48-I48),IF(I48&gt;H48,H48-I48,0))))</f>
        <v>0</v>
      </c>
      <c r="K48" s="118" t="str">
        <f t="shared" si="0"/>
        <v>90511301995100000130</v>
      </c>
      <c r="L48" s="83" t="str">
        <f>C48 &amp; D48 &amp; G48</f>
        <v>90511301995100000130</v>
      </c>
    </row>
    <row r="49" spans="1:12" s="84" customFormat="1">
      <c r="A49" s="99" t="s">
        <v>364</v>
      </c>
      <c r="B49" s="100" t="s">
        <v>6</v>
      </c>
      <c r="C49" s="101" t="s">
        <v>64</v>
      </c>
      <c r="D49" s="151" t="s">
        <v>365</v>
      </c>
      <c r="E49" s="152"/>
      <c r="F49" s="152"/>
      <c r="G49" s="153"/>
      <c r="H49" s="96">
        <v>6800172.75</v>
      </c>
      <c r="I49" s="102">
        <v>5013121.9000000004</v>
      </c>
      <c r="J49" s="103">
        <v>1787050.85</v>
      </c>
      <c r="K49" s="117" t="str">
        <f t="shared" ref="K49:K66" si="1">C49 &amp; D49 &amp; G49</f>
        <v>90520000000000000000</v>
      </c>
      <c r="L49" s="105" t="s">
        <v>366</v>
      </c>
    </row>
    <row r="50" spans="1:12" s="84" customFormat="1" ht="33.75">
      <c r="A50" s="99" t="s">
        <v>367</v>
      </c>
      <c r="B50" s="100" t="s">
        <v>6</v>
      </c>
      <c r="C50" s="101" t="s">
        <v>64</v>
      </c>
      <c r="D50" s="151" t="s">
        <v>368</v>
      </c>
      <c r="E50" s="152"/>
      <c r="F50" s="152"/>
      <c r="G50" s="153"/>
      <c r="H50" s="96">
        <v>6800172.75</v>
      </c>
      <c r="I50" s="102">
        <v>5013121.9000000004</v>
      </c>
      <c r="J50" s="103">
        <v>1787050.85</v>
      </c>
      <c r="K50" s="117" t="str">
        <f t="shared" si="1"/>
        <v>90520200000000000000</v>
      </c>
      <c r="L50" s="105" t="s">
        <v>369</v>
      </c>
    </row>
    <row r="51" spans="1:12" s="84" customFormat="1" ht="22.5">
      <c r="A51" s="99" t="s">
        <v>370</v>
      </c>
      <c r="B51" s="100" t="s">
        <v>6</v>
      </c>
      <c r="C51" s="101" t="s">
        <v>64</v>
      </c>
      <c r="D51" s="151" t="s">
        <v>371</v>
      </c>
      <c r="E51" s="152"/>
      <c r="F51" s="152"/>
      <c r="G51" s="153"/>
      <c r="H51" s="96">
        <v>2729000</v>
      </c>
      <c r="I51" s="102">
        <v>2693000</v>
      </c>
      <c r="J51" s="103">
        <v>36000</v>
      </c>
      <c r="K51" s="117" t="str">
        <f t="shared" si="1"/>
        <v>90520210000000000150</v>
      </c>
      <c r="L51" s="105" t="s">
        <v>372</v>
      </c>
    </row>
    <row r="52" spans="1:12" s="84" customFormat="1" ht="33.75">
      <c r="A52" s="99" t="s">
        <v>373</v>
      </c>
      <c r="B52" s="100" t="s">
        <v>6</v>
      </c>
      <c r="C52" s="101" t="s">
        <v>64</v>
      </c>
      <c r="D52" s="151" t="s">
        <v>374</v>
      </c>
      <c r="E52" s="152"/>
      <c r="F52" s="152"/>
      <c r="G52" s="153"/>
      <c r="H52" s="96">
        <v>2729000</v>
      </c>
      <c r="I52" s="102">
        <v>2693000</v>
      </c>
      <c r="J52" s="103">
        <v>36000</v>
      </c>
      <c r="K52" s="117" t="str">
        <f t="shared" si="1"/>
        <v>90520216001000000150</v>
      </c>
      <c r="L52" s="105" t="s">
        <v>375</v>
      </c>
    </row>
    <row r="53" spans="1:12" s="84" customFormat="1" ht="33.75">
      <c r="A53" s="79" t="s">
        <v>376</v>
      </c>
      <c r="B53" s="78" t="s">
        <v>6</v>
      </c>
      <c r="C53" s="120" t="s">
        <v>64</v>
      </c>
      <c r="D53" s="154" t="s">
        <v>377</v>
      </c>
      <c r="E53" s="155"/>
      <c r="F53" s="155"/>
      <c r="G53" s="156"/>
      <c r="H53" s="80">
        <v>2729000</v>
      </c>
      <c r="I53" s="81">
        <v>2693000</v>
      </c>
      <c r="J53" s="82">
        <f>IF(IF(H53="",0,H53)=0,0,(IF(H53&gt;0,IF(I53&gt;H53,0,H53-I53),IF(I53&gt;H53,H53-I53,0))))</f>
        <v>36000</v>
      </c>
      <c r="K53" s="118" t="str">
        <f t="shared" si="1"/>
        <v>90520216001100000150</v>
      </c>
      <c r="L53" s="83" t="str">
        <f>C53 &amp; D53 &amp; G53</f>
        <v>90520216001100000150</v>
      </c>
    </row>
    <row r="54" spans="1:12" s="84" customFormat="1" ht="22.5">
      <c r="A54" s="99" t="s">
        <v>378</v>
      </c>
      <c r="B54" s="100" t="s">
        <v>6</v>
      </c>
      <c r="C54" s="101" t="s">
        <v>64</v>
      </c>
      <c r="D54" s="151" t="s">
        <v>379</v>
      </c>
      <c r="E54" s="152"/>
      <c r="F54" s="152"/>
      <c r="G54" s="153"/>
      <c r="H54" s="96">
        <v>998900</v>
      </c>
      <c r="I54" s="102">
        <v>198000</v>
      </c>
      <c r="J54" s="103">
        <v>800900</v>
      </c>
      <c r="K54" s="117" t="str">
        <f t="shared" si="1"/>
        <v>90520220000000000150</v>
      </c>
      <c r="L54" s="105" t="s">
        <v>380</v>
      </c>
    </row>
    <row r="55" spans="1:12" s="84" customFormat="1">
      <c r="A55" s="99" t="s">
        <v>381</v>
      </c>
      <c r="B55" s="100" t="s">
        <v>6</v>
      </c>
      <c r="C55" s="101" t="s">
        <v>64</v>
      </c>
      <c r="D55" s="151" t="s">
        <v>382</v>
      </c>
      <c r="E55" s="152"/>
      <c r="F55" s="152"/>
      <c r="G55" s="153"/>
      <c r="H55" s="96">
        <v>998900</v>
      </c>
      <c r="I55" s="102">
        <v>198000</v>
      </c>
      <c r="J55" s="103">
        <v>800900</v>
      </c>
      <c r="K55" s="117" t="str">
        <f t="shared" si="1"/>
        <v>90520229999000000150</v>
      </c>
      <c r="L55" s="105" t="s">
        <v>383</v>
      </c>
    </row>
    <row r="56" spans="1:12" s="84" customFormat="1">
      <c r="A56" s="79" t="s">
        <v>384</v>
      </c>
      <c r="B56" s="78" t="s">
        <v>6</v>
      </c>
      <c r="C56" s="120" t="s">
        <v>64</v>
      </c>
      <c r="D56" s="154" t="s">
        <v>385</v>
      </c>
      <c r="E56" s="155"/>
      <c r="F56" s="155"/>
      <c r="G56" s="156"/>
      <c r="H56" s="80">
        <v>998900</v>
      </c>
      <c r="I56" s="81">
        <v>198000</v>
      </c>
      <c r="J56" s="82">
        <f>IF(IF(H56="",0,H56)=0,0,(IF(H56&gt;0,IF(I56&gt;H56,0,H56-I56),IF(I56&gt;H56,H56-I56,0))))</f>
        <v>800900</v>
      </c>
      <c r="K56" s="118" t="str">
        <f t="shared" si="1"/>
        <v>90520229999100000150</v>
      </c>
      <c r="L56" s="83" t="str">
        <f>C56 &amp; D56 &amp; G56</f>
        <v>90520229999100000150</v>
      </c>
    </row>
    <row r="57" spans="1:12" s="84" customFormat="1" ht="22.5">
      <c r="A57" s="99" t="s">
        <v>386</v>
      </c>
      <c r="B57" s="100" t="s">
        <v>6</v>
      </c>
      <c r="C57" s="101" t="s">
        <v>64</v>
      </c>
      <c r="D57" s="151" t="s">
        <v>387</v>
      </c>
      <c r="E57" s="152"/>
      <c r="F57" s="152"/>
      <c r="G57" s="153"/>
      <c r="H57" s="96">
        <v>126600</v>
      </c>
      <c r="I57" s="102">
        <v>69164.899999999994</v>
      </c>
      <c r="J57" s="103">
        <v>57435.1</v>
      </c>
      <c r="K57" s="117" t="str">
        <f t="shared" si="1"/>
        <v>90520230000000000150</v>
      </c>
      <c r="L57" s="105" t="s">
        <v>388</v>
      </c>
    </row>
    <row r="58" spans="1:12" s="84" customFormat="1" ht="33.75">
      <c r="A58" s="99" t="s">
        <v>389</v>
      </c>
      <c r="B58" s="100" t="s">
        <v>6</v>
      </c>
      <c r="C58" s="101" t="s">
        <v>64</v>
      </c>
      <c r="D58" s="151" t="s">
        <v>390</v>
      </c>
      <c r="E58" s="152"/>
      <c r="F58" s="152"/>
      <c r="G58" s="153"/>
      <c r="H58" s="96">
        <v>19200</v>
      </c>
      <c r="I58" s="102">
        <v>0</v>
      </c>
      <c r="J58" s="103">
        <v>19200</v>
      </c>
      <c r="K58" s="117" t="str">
        <f t="shared" si="1"/>
        <v>90520230024000000150</v>
      </c>
      <c r="L58" s="105" t="s">
        <v>391</v>
      </c>
    </row>
    <row r="59" spans="1:12" s="84" customFormat="1" ht="33.75">
      <c r="A59" s="79" t="s">
        <v>392</v>
      </c>
      <c r="B59" s="78" t="s">
        <v>6</v>
      </c>
      <c r="C59" s="120" t="s">
        <v>64</v>
      </c>
      <c r="D59" s="154" t="s">
        <v>393</v>
      </c>
      <c r="E59" s="155"/>
      <c r="F59" s="155"/>
      <c r="G59" s="156"/>
      <c r="H59" s="80">
        <v>19200</v>
      </c>
      <c r="I59" s="81">
        <v>0</v>
      </c>
      <c r="J59" s="82">
        <f>IF(IF(H59="",0,H59)=0,0,(IF(H59&gt;0,IF(I59&gt;H59,0,H59-I59),IF(I59&gt;H59,H59-I59,0))))</f>
        <v>19200</v>
      </c>
      <c r="K59" s="118" t="str">
        <f t="shared" si="1"/>
        <v>90520230024100000150</v>
      </c>
      <c r="L59" s="83" t="str">
        <f>C59 &amp; D59 &amp; G59</f>
        <v>90520230024100000150</v>
      </c>
    </row>
    <row r="60" spans="1:12" s="84" customFormat="1" ht="33.75">
      <c r="A60" s="99" t="s">
        <v>394</v>
      </c>
      <c r="B60" s="100" t="s">
        <v>6</v>
      </c>
      <c r="C60" s="101" t="s">
        <v>64</v>
      </c>
      <c r="D60" s="151" t="s">
        <v>395</v>
      </c>
      <c r="E60" s="152"/>
      <c r="F60" s="152"/>
      <c r="G60" s="153"/>
      <c r="H60" s="96">
        <v>107400</v>
      </c>
      <c r="I60" s="102">
        <v>69164.899999999994</v>
      </c>
      <c r="J60" s="103">
        <v>38235.1</v>
      </c>
      <c r="K60" s="117" t="str">
        <f t="shared" si="1"/>
        <v>90520235118000000150</v>
      </c>
      <c r="L60" s="105" t="s">
        <v>396</v>
      </c>
    </row>
    <row r="61" spans="1:12" s="84" customFormat="1" ht="33.75">
      <c r="A61" s="79" t="s">
        <v>397</v>
      </c>
      <c r="B61" s="78" t="s">
        <v>6</v>
      </c>
      <c r="C61" s="120" t="s">
        <v>64</v>
      </c>
      <c r="D61" s="154" t="s">
        <v>398</v>
      </c>
      <c r="E61" s="155"/>
      <c r="F61" s="155"/>
      <c r="G61" s="156"/>
      <c r="H61" s="80">
        <v>107400</v>
      </c>
      <c r="I61" s="81">
        <v>69164.899999999994</v>
      </c>
      <c r="J61" s="82">
        <f>IF(IF(H61="",0,H61)=0,0,(IF(H61&gt;0,IF(I61&gt;H61,0,H61-I61),IF(I61&gt;H61,H61-I61,0))))</f>
        <v>38235.1</v>
      </c>
      <c r="K61" s="118" t="str">
        <f t="shared" si="1"/>
        <v>90520235118100000150</v>
      </c>
      <c r="L61" s="83" t="str">
        <f>C61 &amp; D61 &amp; G61</f>
        <v>90520235118100000150</v>
      </c>
    </row>
    <row r="62" spans="1:12" s="84" customFormat="1">
      <c r="A62" s="99" t="s">
        <v>263</v>
      </c>
      <c r="B62" s="100" t="s">
        <v>6</v>
      </c>
      <c r="C62" s="101" t="s">
        <v>64</v>
      </c>
      <c r="D62" s="151" t="s">
        <v>399</v>
      </c>
      <c r="E62" s="152"/>
      <c r="F62" s="152"/>
      <c r="G62" s="153"/>
      <c r="H62" s="96">
        <v>2945672.75</v>
      </c>
      <c r="I62" s="102">
        <v>2052957</v>
      </c>
      <c r="J62" s="103">
        <v>892715.75</v>
      </c>
      <c r="K62" s="117" t="str">
        <f t="shared" si="1"/>
        <v>90520240000000000150</v>
      </c>
      <c r="L62" s="105" t="s">
        <v>400</v>
      </c>
    </row>
    <row r="63" spans="1:12" s="84" customFormat="1" ht="45">
      <c r="A63" s="99" t="s">
        <v>401</v>
      </c>
      <c r="B63" s="100" t="s">
        <v>6</v>
      </c>
      <c r="C63" s="101" t="s">
        <v>64</v>
      </c>
      <c r="D63" s="151" t="s">
        <v>402</v>
      </c>
      <c r="E63" s="152"/>
      <c r="F63" s="152"/>
      <c r="G63" s="153"/>
      <c r="H63" s="96">
        <v>1712645.75</v>
      </c>
      <c r="I63" s="102">
        <v>1304281.5</v>
      </c>
      <c r="J63" s="103">
        <v>408364.25</v>
      </c>
      <c r="K63" s="117" t="str">
        <f t="shared" si="1"/>
        <v>90520240014000000150</v>
      </c>
      <c r="L63" s="105" t="s">
        <v>403</v>
      </c>
    </row>
    <row r="64" spans="1:12" s="84" customFormat="1" ht="56.25">
      <c r="A64" s="79" t="s">
        <v>404</v>
      </c>
      <c r="B64" s="78" t="s">
        <v>6</v>
      </c>
      <c r="C64" s="120" t="s">
        <v>64</v>
      </c>
      <c r="D64" s="154" t="s">
        <v>405</v>
      </c>
      <c r="E64" s="155"/>
      <c r="F64" s="155"/>
      <c r="G64" s="156"/>
      <c r="H64" s="80">
        <v>1712645.75</v>
      </c>
      <c r="I64" s="81">
        <v>1304281.5</v>
      </c>
      <c r="J64" s="82">
        <f>IF(IF(H64="",0,H64)=0,0,(IF(H64&gt;0,IF(I64&gt;H64,0,H64-I64),IF(I64&gt;H64,H64-I64,0))))</f>
        <v>408364.25</v>
      </c>
      <c r="K64" s="118" t="str">
        <f t="shared" si="1"/>
        <v>90520240014100000150</v>
      </c>
      <c r="L64" s="83" t="str">
        <f>C64 &amp; D64 &amp; G64</f>
        <v>90520240014100000150</v>
      </c>
    </row>
    <row r="65" spans="1:12" s="84" customFormat="1" ht="22.5">
      <c r="A65" s="99" t="s">
        <v>406</v>
      </c>
      <c r="B65" s="100" t="s">
        <v>6</v>
      </c>
      <c r="C65" s="101" t="s">
        <v>64</v>
      </c>
      <c r="D65" s="151" t="s">
        <v>407</v>
      </c>
      <c r="E65" s="152"/>
      <c r="F65" s="152"/>
      <c r="G65" s="153"/>
      <c r="H65" s="96">
        <v>1233027</v>
      </c>
      <c r="I65" s="102">
        <v>748675.5</v>
      </c>
      <c r="J65" s="103">
        <v>484351.5</v>
      </c>
      <c r="K65" s="117" t="str">
        <f t="shared" si="1"/>
        <v>90520249999000000150</v>
      </c>
      <c r="L65" s="105" t="s">
        <v>408</v>
      </c>
    </row>
    <row r="66" spans="1:12" s="84" customFormat="1" ht="22.5">
      <c r="A66" s="79" t="s">
        <v>409</v>
      </c>
      <c r="B66" s="78" t="s">
        <v>6</v>
      </c>
      <c r="C66" s="120" t="s">
        <v>64</v>
      </c>
      <c r="D66" s="154" t="s">
        <v>410</v>
      </c>
      <c r="E66" s="155"/>
      <c r="F66" s="155"/>
      <c r="G66" s="156"/>
      <c r="H66" s="80">
        <v>1233027</v>
      </c>
      <c r="I66" s="81">
        <v>748675.5</v>
      </c>
      <c r="J66" s="82">
        <f>IF(IF(H66="",0,H66)=0,0,(IF(H66&gt;0,IF(I66&gt;H66,0,H66-I66),IF(I66&gt;H66,H66-I66,0))))</f>
        <v>484351.5</v>
      </c>
      <c r="K66" s="118" t="str">
        <f t="shared" si="1"/>
        <v>90520249999100000150</v>
      </c>
      <c r="L66" s="83" t="str">
        <f>C66 &amp; D66 &amp; G66</f>
        <v>90520249999100000150</v>
      </c>
    </row>
    <row r="67" spans="1:12" ht="3.75" hidden="1" customHeight="1" thickBot="1">
      <c r="A67" s="15"/>
      <c r="B67" s="27"/>
      <c r="C67" s="19"/>
      <c r="D67" s="28"/>
      <c r="E67" s="28"/>
      <c r="F67" s="28"/>
      <c r="G67" s="28"/>
      <c r="H67" s="36"/>
      <c r="I67" s="37"/>
      <c r="J67" s="51"/>
      <c r="K67" s="115"/>
    </row>
    <row r="68" spans="1:12">
      <c r="A68" s="20"/>
      <c r="B68" s="21"/>
      <c r="C68" s="22"/>
      <c r="D68" s="22"/>
      <c r="E68" s="22"/>
      <c r="F68" s="22"/>
      <c r="G68" s="22"/>
      <c r="H68" s="23"/>
      <c r="I68" s="23"/>
      <c r="J68" s="22"/>
      <c r="K68" s="22"/>
    </row>
    <row r="69" spans="1:12" ht="12.75" customHeight="1">
      <c r="A69" s="178" t="s">
        <v>24</v>
      </c>
      <c r="B69" s="178"/>
      <c r="C69" s="178"/>
      <c r="D69" s="178"/>
      <c r="E69" s="178"/>
      <c r="F69" s="178"/>
      <c r="G69" s="178"/>
      <c r="H69" s="178"/>
      <c r="I69" s="178"/>
      <c r="J69" s="178"/>
      <c r="K69" s="112"/>
    </row>
    <row r="70" spans="1:12">
      <c r="A70" s="8"/>
      <c r="B70" s="8"/>
      <c r="C70" s="9"/>
      <c r="D70" s="9"/>
      <c r="E70" s="9"/>
      <c r="F70" s="9"/>
      <c r="G70" s="9"/>
      <c r="H70" s="10"/>
      <c r="I70" s="10"/>
      <c r="J70" s="33" t="s">
        <v>20</v>
      </c>
      <c r="K70" s="33"/>
    </row>
    <row r="71" spans="1:12" ht="12.75" customHeight="1">
      <c r="A71" s="179" t="s">
        <v>39</v>
      </c>
      <c r="B71" s="179" t="s">
        <v>40</v>
      </c>
      <c r="C71" s="191" t="s">
        <v>44</v>
      </c>
      <c r="D71" s="192"/>
      <c r="E71" s="192"/>
      <c r="F71" s="192"/>
      <c r="G71" s="193"/>
      <c r="H71" s="179" t="s">
        <v>42</v>
      </c>
      <c r="I71" s="179" t="s">
        <v>23</v>
      </c>
      <c r="J71" s="179" t="s">
        <v>43</v>
      </c>
      <c r="K71" s="113"/>
    </row>
    <row r="72" spans="1:12">
      <c r="A72" s="180"/>
      <c r="B72" s="180"/>
      <c r="C72" s="194"/>
      <c r="D72" s="195"/>
      <c r="E72" s="195"/>
      <c r="F72" s="195"/>
      <c r="G72" s="196"/>
      <c r="H72" s="180"/>
      <c r="I72" s="180"/>
      <c r="J72" s="180"/>
      <c r="K72" s="113"/>
    </row>
    <row r="73" spans="1:12">
      <c r="A73" s="181"/>
      <c r="B73" s="181"/>
      <c r="C73" s="197"/>
      <c r="D73" s="198"/>
      <c r="E73" s="198"/>
      <c r="F73" s="198"/>
      <c r="G73" s="199"/>
      <c r="H73" s="181"/>
      <c r="I73" s="181"/>
      <c r="J73" s="181"/>
      <c r="K73" s="113"/>
    </row>
    <row r="74" spans="1:12" ht="13.5" thickBot="1">
      <c r="A74" s="70">
        <v>1</v>
      </c>
      <c r="B74" s="12">
        <v>2</v>
      </c>
      <c r="C74" s="200">
        <v>3</v>
      </c>
      <c r="D74" s="201"/>
      <c r="E74" s="201"/>
      <c r="F74" s="201"/>
      <c r="G74" s="202"/>
      <c r="H74" s="13" t="s">
        <v>2</v>
      </c>
      <c r="I74" s="13" t="s">
        <v>25</v>
      </c>
      <c r="J74" s="13" t="s">
        <v>26</v>
      </c>
      <c r="K74" s="114"/>
    </row>
    <row r="75" spans="1:12">
      <c r="A75" s="71" t="s">
        <v>5</v>
      </c>
      <c r="B75" s="38" t="s">
        <v>7</v>
      </c>
      <c r="C75" s="182" t="s">
        <v>17</v>
      </c>
      <c r="D75" s="183"/>
      <c r="E75" s="183"/>
      <c r="F75" s="183"/>
      <c r="G75" s="184"/>
      <c r="H75" s="52">
        <v>9293172.75</v>
      </c>
      <c r="I75" s="52">
        <v>6347516.5599999996</v>
      </c>
      <c r="J75" s="104">
        <v>2945656.19</v>
      </c>
    </row>
    <row r="76" spans="1:12" ht="12.75" customHeight="1">
      <c r="A76" s="73" t="s">
        <v>4</v>
      </c>
      <c r="B76" s="50"/>
      <c r="C76" s="203"/>
      <c r="D76" s="204"/>
      <c r="E76" s="204"/>
      <c r="F76" s="204"/>
      <c r="G76" s="205"/>
      <c r="H76" s="59"/>
      <c r="I76" s="60"/>
      <c r="J76" s="61"/>
    </row>
    <row r="77" spans="1:12" s="84" customFormat="1">
      <c r="A77" s="99"/>
      <c r="B77" s="100" t="s">
        <v>7</v>
      </c>
      <c r="C77" s="101" t="s">
        <v>64</v>
      </c>
      <c r="D77" s="123" t="s">
        <v>93</v>
      </c>
      <c r="E77" s="151" t="s">
        <v>94</v>
      </c>
      <c r="F77" s="157"/>
      <c r="G77" s="128" t="s">
        <v>70</v>
      </c>
      <c r="H77" s="96">
        <v>9293172.75</v>
      </c>
      <c r="I77" s="102">
        <v>6347516.5599999996</v>
      </c>
      <c r="J77" s="103">
        <v>2945656.19</v>
      </c>
      <c r="K77" s="117" t="str">
        <f t="shared" ref="K77:K108" si="2">C77 &amp; D77 &amp;E77 &amp; F77 &amp; G77</f>
        <v>90500000000000000000</v>
      </c>
      <c r="L77" s="106" t="s">
        <v>92</v>
      </c>
    </row>
    <row r="78" spans="1:12" s="84" customFormat="1">
      <c r="A78" s="99" t="s">
        <v>95</v>
      </c>
      <c r="B78" s="100" t="s">
        <v>7</v>
      </c>
      <c r="C78" s="101" t="s">
        <v>64</v>
      </c>
      <c r="D78" s="123" t="s">
        <v>97</v>
      </c>
      <c r="E78" s="151" t="s">
        <v>94</v>
      </c>
      <c r="F78" s="157"/>
      <c r="G78" s="128" t="s">
        <v>70</v>
      </c>
      <c r="H78" s="96">
        <v>3445000</v>
      </c>
      <c r="I78" s="102">
        <v>2547721.1800000002</v>
      </c>
      <c r="J78" s="103">
        <v>897278.82</v>
      </c>
      <c r="K78" s="117" t="str">
        <f t="shared" si="2"/>
        <v>90501000000000000000</v>
      </c>
      <c r="L78" s="106" t="s">
        <v>96</v>
      </c>
    </row>
    <row r="79" spans="1:12" s="84" customFormat="1" ht="45">
      <c r="A79" s="99" t="s">
        <v>98</v>
      </c>
      <c r="B79" s="100" t="s">
        <v>7</v>
      </c>
      <c r="C79" s="101" t="s">
        <v>64</v>
      </c>
      <c r="D79" s="123" t="s">
        <v>100</v>
      </c>
      <c r="E79" s="151" t="s">
        <v>94</v>
      </c>
      <c r="F79" s="157"/>
      <c r="G79" s="128" t="s">
        <v>70</v>
      </c>
      <c r="H79" s="96">
        <v>2047000</v>
      </c>
      <c r="I79" s="102">
        <v>1514857.28</v>
      </c>
      <c r="J79" s="103">
        <v>532142.72</v>
      </c>
      <c r="K79" s="117" t="str">
        <f t="shared" si="2"/>
        <v>90501040000000000000</v>
      </c>
      <c r="L79" s="106" t="s">
        <v>99</v>
      </c>
    </row>
    <row r="80" spans="1:12" s="84" customFormat="1">
      <c r="A80" s="99"/>
      <c r="B80" s="100" t="s">
        <v>7</v>
      </c>
      <c r="C80" s="101" t="s">
        <v>64</v>
      </c>
      <c r="D80" s="123" t="s">
        <v>100</v>
      </c>
      <c r="E80" s="151" t="s">
        <v>102</v>
      </c>
      <c r="F80" s="157"/>
      <c r="G80" s="128" t="s">
        <v>70</v>
      </c>
      <c r="H80" s="96">
        <v>1285000</v>
      </c>
      <c r="I80" s="102">
        <v>924631.72</v>
      </c>
      <c r="J80" s="103">
        <v>360368.28</v>
      </c>
      <c r="K80" s="117" t="str">
        <f t="shared" si="2"/>
        <v>90501040150100190000</v>
      </c>
      <c r="L80" s="106" t="s">
        <v>101</v>
      </c>
    </row>
    <row r="81" spans="1:12" s="84" customFormat="1" ht="56.25">
      <c r="A81" s="99" t="s">
        <v>103</v>
      </c>
      <c r="B81" s="100" t="s">
        <v>7</v>
      </c>
      <c r="C81" s="101" t="s">
        <v>64</v>
      </c>
      <c r="D81" s="123" t="s">
        <v>100</v>
      </c>
      <c r="E81" s="151" t="s">
        <v>102</v>
      </c>
      <c r="F81" s="157"/>
      <c r="G81" s="128" t="s">
        <v>105</v>
      </c>
      <c r="H81" s="96">
        <v>942000</v>
      </c>
      <c r="I81" s="102">
        <v>732956.08</v>
      </c>
      <c r="J81" s="103">
        <v>209043.92</v>
      </c>
      <c r="K81" s="117" t="str">
        <f t="shared" si="2"/>
        <v>90501040150100190100</v>
      </c>
      <c r="L81" s="106" t="s">
        <v>104</v>
      </c>
    </row>
    <row r="82" spans="1:12" s="84" customFormat="1" ht="22.5">
      <c r="A82" s="99" t="s">
        <v>106</v>
      </c>
      <c r="B82" s="100" t="s">
        <v>7</v>
      </c>
      <c r="C82" s="101" t="s">
        <v>64</v>
      </c>
      <c r="D82" s="123" t="s">
        <v>100</v>
      </c>
      <c r="E82" s="151" t="s">
        <v>102</v>
      </c>
      <c r="F82" s="157"/>
      <c r="G82" s="128" t="s">
        <v>108</v>
      </c>
      <c r="H82" s="96">
        <v>942000</v>
      </c>
      <c r="I82" s="102">
        <v>732956.08</v>
      </c>
      <c r="J82" s="103">
        <v>209043.92</v>
      </c>
      <c r="K82" s="117" t="str">
        <f t="shared" si="2"/>
        <v>90501040150100190120</v>
      </c>
      <c r="L82" s="106" t="s">
        <v>107</v>
      </c>
    </row>
    <row r="83" spans="1:12" s="84" customFormat="1" ht="22.5">
      <c r="A83" s="79" t="s">
        <v>109</v>
      </c>
      <c r="B83" s="78" t="s">
        <v>7</v>
      </c>
      <c r="C83" s="120" t="s">
        <v>64</v>
      </c>
      <c r="D83" s="124" t="s">
        <v>100</v>
      </c>
      <c r="E83" s="154" t="s">
        <v>102</v>
      </c>
      <c r="F83" s="158"/>
      <c r="G83" s="121" t="s">
        <v>110</v>
      </c>
      <c r="H83" s="80">
        <v>723000</v>
      </c>
      <c r="I83" s="81">
        <v>567753.29</v>
      </c>
      <c r="J83" s="82">
        <f>IF(IF(H83="",0,H83)=0,0,(IF(H83&gt;0,IF(I83&gt;H83,0,H83-I83),IF(I83&gt;H83,H83-I83,0))))</f>
        <v>155246.71</v>
      </c>
      <c r="K83" s="117" t="str">
        <f t="shared" si="2"/>
        <v>90501040150100190121</v>
      </c>
      <c r="L83" s="83" t="str">
        <f>C83 &amp; D83 &amp;E83 &amp; F83 &amp; G83</f>
        <v>90501040150100190121</v>
      </c>
    </row>
    <row r="84" spans="1:12" s="84" customFormat="1" ht="33.75">
      <c r="A84" s="79" t="s">
        <v>111</v>
      </c>
      <c r="B84" s="78" t="s">
        <v>7</v>
      </c>
      <c r="C84" s="120" t="s">
        <v>64</v>
      </c>
      <c r="D84" s="124" t="s">
        <v>100</v>
      </c>
      <c r="E84" s="154" t="s">
        <v>102</v>
      </c>
      <c r="F84" s="158"/>
      <c r="G84" s="121" t="s">
        <v>112</v>
      </c>
      <c r="H84" s="80">
        <v>219000</v>
      </c>
      <c r="I84" s="81">
        <v>165202.79</v>
      </c>
      <c r="J84" s="82">
        <f>IF(IF(H84="",0,H84)=0,0,(IF(H84&gt;0,IF(I84&gt;H84,0,H84-I84),IF(I84&gt;H84,H84-I84,0))))</f>
        <v>53797.21</v>
      </c>
      <c r="K84" s="117" t="str">
        <f t="shared" si="2"/>
        <v>90501040150100190129</v>
      </c>
      <c r="L84" s="83" t="str">
        <f>C84 &amp; D84 &amp;E84 &amp; F84 &amp; G84</f>
        <v>90501040150100190129</v>
      </c>
    </row>
    <row r="85" spans="1:12" s="84" customFormat="1" ht="22.5">
      <c r="A85" s="99" t="s">
        <v>113</v>
      </c>
      <c r="B85" s="100" t="s">
        <v>7</v>
      </c>
      <c r="C85" s="101" t="s">
        <v>64</v>
      </c>
      <c r="D85" s="123" t="s">
        <v>100</v>
      </c>
      <c r="E85" s="151" t="s">
        <v>102</v>
      </c>
      <c r="F85" s="157"/>
      <c r="G85" s="128" t="s">
        <v>7</v>
      </c>
      <c r="H85" s="96">
        <v>342000</v>
      </c>
      <c r="I85" s="102">
        <v>191572.64</v>
      </c>
      <c r="J85" s="103">
        <v>150427.35999999999</v>
      </c>
      <c r="K85" s="117" t="str">
        <f t="shared" si="2"/>
        <v>90501040150100190200</v>
      </c>
      <c r="L85" s="106" t="s">
        <v>114</v>
      </c>
    </row>
    <row r="86" spans="1:12" s="84" customFormat="1" ht="22.5">
      <c r="A86" s="99" t="s">
        <v>115</v>
      </c>
      <c r="B86" s="100" t="s">
        <v>7</v>
      </c>
      <c r="C86" s="101" t="s">
        <v>64</v>
      </c>
      <c r="D86" s="123" t="s">
        <v>100</v>
      </c>
      <c r="E86" s="151" t="s">
        <v>102</v>
      </c>
      <c r="F86" s="157"/>
      <c r="G86" s="128" t="s">
        <v>117</v>
      </c>
      <c r="H86" s="96">
        <v>342000</v>
      </c>
      <c r="I86" s="102">
        <v>191572.64</v>
      </c>
      <c r="J86" s="103">
        <v>150427.35999999999</v>
      </c>
      <c r="K86" s="117" t="str">
        <f t="shared" si="2"/>
        <v>90501040150100190240</v>
      </c>
      <c r="L86" s="106" t="s">
        <v>116</v>
      </c>
    </row>
    <row r="87" spans="1:12" s="84" customFormat="1" ht="22.5">
      <c r="A87" s="79" t="s">
        <v>118</v>
      </c>
      <c r="B87" s="78" t="s">
        <v>7</v>
      </c>
      <c r="C87" s="120" t="s">
        <v>64</v>
      </c>
      <c r="D87" s="124" t="s">
        <v>100</v>
      </c>
      <c r="E87" s="154" t="s">
        <v>102</v>
      </c>
      <c r="F87" s="158"/>
      <c r="G87" s="121" t="s">
        <v>119</v>
      </c>
      <c r="H87" s="80">
        <v>43000</v>
      </c>
      <c r="I87" s="81">
        <v>11216.24</v>
      </c>
      <c r="J87" s="82">
        <f>IF(IF(H87="",0,H87)=0,0,(IF(H87&gt;0,IF(I87&gt;H87,0,H87-I87),IF(I87&gt;H87,H87-I87,0))))</f>
        <v>31783.759999999998</v>
      </c>
      <c r="K87" s="117" t="str">
        <f t="shared" si="2"/>
        <v>90501040150100190242</v>
      </c>
      <c r="L87" s="83" t="str">
        <f>C87 &amp; D87 &amp;E87 &amp; F87 &amp; G87</f>
        <v>90501040150100190242</v>
      </c>
    </row>
    <row r="88" spans="1:12" s="84" customFormat="1">
      <c r="A88" s="79" t="s">
        <v>120</v>
      </c>
      <c r="B88" s="78" t="s">
        <v>7</v>
      </c>
      <c r="C88" s="120" t="s">
        <v>64</v>
      </c>
      <c r="D88" s="124" t="s">
        <v>100</v>
      </c>
      <c r="E88" s="154" t="s">
        <v>102</v>
      </c>
      <c r="F88" s="158"/>
      <c r="G88" s="121" t="s">
        <v>121</v>
      </c>
      <c r="H88" s="80">
        <v>197000</v>
      </c>
      <c r="I88" s="81">
        <v>123034.1</v>
      </c>
      <c r="J88" s="82">
        <f>IF(IF(H88="",0,H88)=0,0,(IF(H88&gt;0,IF(I88&gt;H88,0,H88-I88),IF(I88&gt;H88,H88-I88,0))))</f>
        <v>73965.899999999994</v>
      </c>
      <c r="K88" s="117" t="str">
        <f t="shared" si="2"/>
        <v>90501040150100190244</v>
      </c>
      <c r="L88" s="83" t="str">
        <f>C88 &amp; D88 &amp;E88 &amp; F88 &amp; G88</f>
        <v>90501040150100190244</v>
      </c>
    </row>
    <row r="89" spans="1:12" s="84" customFormat="1">
      <c r="A89" s="79" t="s">
        <v>122</v>
      </c>
      <c r="B89" s="78" t="s">
        <v>7</v>
      </c>
      <c r="C89" s="120" t="s">
        <v>64</v>
      </c>
      <c r="D89" s="124" t="s">
        <v>100</v>
      </c>
      <c r="E89" s="154" t="s">
        <v>102</v>
      </c>
      <c r="F89" s="158"/>
      <c r="G89" s="121" t="s">
        <v>123</v>
      </c>
      <c r="H89" s="80">
        <v>102000</v>
      </c>
      <c r="I89" s="81">
        <v>57322.3</v>
      </c>
      <c r="J89" s="82">
        <f>IF(IF(H89="",0,H89)=0,0,(IF(H89&gt;0,IF(I89&gt;H89,0,H89-I89),IF(I89&gt;H89,H89-I89,0))))</f>
        <v>44677.7</v>
      </c>
      <c r="K89" s="117" t="str">
        <f t="shared" si="2"/>
        <v>90501040150100190247</v>
      </c>
      <c r="L89" s="83" t="str">
        <f>C89 &amp; D89 &amp;E89 &amp; F89 &amp; G89</f>
        <v>90501040150100190247</v>
      </c>
    </row>
    <row r="90" spans="1:12" s="84" customFormat="1">
      <c r="A90" s="99" t="s">
        <v>124</v>
      </c>
      <c r="B90" s="100" t="s">
        <v>7</v>
      </c>
      <c r="C90" s="101" t="s">
        <v>64</v>
      </c>
      <c r="D90" s="123" t="s">
        <v>100</v>
      </c>
      <c r="E90" s="151" t="s">
        <v>102</v>
      </c>
      <c r="F90" s="157"/>
      <c r="G90" s="128" t="s">
        <v>126</v>
      </c>
      <c r="H90" s="96">
        <v>1000</v>
      </c>
      <c r="I90" s="102">
        <v>103</v>
      </c>
      <c r="J90" s="103">
        <v>897</v>
      </c>
      <c r="K90" s="117" t="str">
        <f t="shared" si="2"/>
        <v>90501040150100190800</v>
      </c>
      <c r="L90" s="106" t="s">
        <v>125</v>
      </c>
    </row>
    <row r="91" spans="1:12" s="84" customFormat="1">
      <c r="A91" s="99" t="s">
        <v>127</v>
      </c>
      <c r="B91" s="100" t="s">
        <v>7</v>
      </c>
      <c r="C91" s="101" t="s">
        <v>64</v>
      </c>
      <c r="D91" s="123" t="s">
        <v>100</v>
      </c>
      <c r="E91" s="151" t="s">
        <v>102</v>
      </c>
      <c r="F91" s="157"/>
      <c r="G91" s="128" t="s">
        <v>129</v>
      </c>
      <c r="H91" s="96">
        <v>1000</v>
      </c>
      <c r="I91" s="102">
        <v>103</v>
      </c>
      <c r="J91" s="103">
        <v>897</v>
      </c>
      <c r="K91" s="117" t="str">
        <f t="shared" si="2"/>
        <v>90501040150100190850</v>
      </c>
      <c r="L91" s="106" t="s">
        <v>128</v>
      </c>
    </row>
    <row r="92" spans="1:12" s="84" customFormat="1" ht="22.5">
      <c r="A92" s="79" t="s">
        <v>130</v>
      </c>
      <c r="B92" s="78" t="s">
        <v>7</v>
      </c>
      <c r="C92" s="120" t="s">
        <v>64</v>
      </c>
      <c r="D92" s="124" t="s">
        <v>100</v>
      </c>
      <c r="E92" s="154" t="s">
        <v>102</v>
      </c>
      <c r="F92" s="158"/>
      <c r="G92" s="121" t="s">
        <v>131</v>
      </c>
      <c r="H92" s="80">
        <v>1000</v>
      </c>
      <c r="I92" s="81">
        <v>103</v>
      </c>
      <c r="J92" s="82">
        <f>IF(IF(H92="",0,H92)=0,0,(IF(H92&gt;0,IF(I92&gt;H92,0,H92-I92),IF(I92&gt;H92,H92-I92,0))))</f>
        <v>897</v>
      </c>
      <c r="K92" s="117" t="str">
        <f t="shared" si="2"/>
        <v>90501040150100190851</v>
      </c>
      <c r="L92" s="83" t="str">
        <f>C92 &amp; D92 &amp;E92 &amp; F92 &amp; G92</f>
        <v>90501040150100190851</v>
      </c>
    </row>
    <row r="93" spans="1:12" s="84" customFormat="1">
      <c r="A93" s="99"/>
      <c r="B93" s="100" t="s">
        <v>7</v>
      </c>
      <c r="C93" s="101" t="s">
        <v>64</v>
      </c>
      <c r="D93" s="123" t="s">
        <v>100</v>
      </c>
      <c r="E93" s="151" t="s">
        <v>133</v>
      </c>
      <c r="F93" s="157"/>
      <c r="G93" s="128" t="s">
        <v>70</v>
      </c>
      <c r="H93" s="96">
        <v>762000</v>
      </c>
      <c r="I93" s="102">
        <v>590225.56000000006</v>
      </c>
      <c r="J93" s="103">
        <v>171774.44</v>
      </c>
      <c r="K93" s="117" t="str">
        <f t="shared" si="2"/>
        <v>90501040150100220000</v>
      </c>
      <c r="L93" s="106" t="s">
        <v>132</v>
      </c>
    </row>
    <row r="94" spans="1:12" s="84" customFormat="1" ht="56.25">
      <c r="A94" s="99" t="s">
        <v>103</v>
      </c>
      <c r="B94" s="100" t="s">
        <v>7</v>
      </c>
      <c r="C94" s="101" t="s">
        <v>64</v>
      </c>
      <c r="D94" s="123" t="s">
        <v>100</v>
      </c>
      <c r="E94" s="151" t="s">
        <v>133</v>
      </c>
      <c r="F94" s="157"/>
      <c r="G94" s="128" t="s">
        <v>105</v>
      </c>
      <c r="H94" s="96">
        <v>762000</v>
      </c>
      <c r="I94" s="102">
        <v>590225.56000000006</v>
      </c>
      <c r="J94" s="103">
        <v>171774.44</v>
      </c>
      <c r="K94" s="117" t="str">
        <f t="shared" si="2"/>
        <v>90501040150100220100</v>
      </c>
      <c r="L94" s="106" t="s">
        <v>134</v>
      </c>
    </row>
    <row r="95" spans="1:12" s="84" customFormat="1" ht="22.5">
      <c r="A95" s="99" t="s">
        <v>106</v>
      </c>
      <c r="B95" s="100" t="s">
        <v>7</v>
      </c>
      <c r="C95" s="101" t="s">
        <v>64</v>
      </c>
      <c r="D95" s="123" t="s">
        <v>100</v>
      </c>
      <c r="E95" s="151" t="s">
        <v>133</v>
      </c>
      <c r="F95" s="157"/>
      <c r="G95" s="128" t="s">
        <v>108</v>
      </c>
      <c r="H95" s="96">
        <v>762000</v>
      </c>
      <c r="I95" s="102">
        <v>590225.56000000006</v>
      </c>
      <c r="J95" s="103">
        <v>171774.44</v>
      </c>
      <c r="K95" s="117" t="str">
        <f t="shared" si="2"/>
        <v>90501040150100220120</v>
      </c>
      <c r="L95" s="106" t="s">
        <v>135</v>
      </c>
    </row>
    <row r="96" spans="1:12" s="84" customFormat="1" ht="22.5">
      <c r="A96" s="79" t="s">
        <v>109</v>
      </c>
      <c r="B96" s="78" t="s">
        <v>7</v>
      </c>
      <c r="C96" s="120" t="s">
        <v>64</v>
      </c>
      <c r="D96" s="124" t="s">
        <v>100</v>
      </c>
      <c r="E96" s="154" t="s">
        <v>133</v>
      </c>
      <c r="F96" s="158"/>
      <c r="G96" s="121" t="s">
        <v>110</v>
      </c>
      <c r="H96" s="80">
        <v>586000</v>
      </c>
      <c r="I96" s="81">
        <v>457775.7</v>
      </c>
      <c r="J96" s="82">
        <f>IF(IF(H96="",0,H96)=0,0,(IF(H96&gt;0,IF(I96&gt;H96,0,H96-I96),IF(I96&gt;H96,H96-I96,0))))</f>
        <v>128224.3</v>
      </c>
      <c r="K96" s="117" t="str">
        <f t="shared" si="2"/>
        <v>90501040150100220121</v>
      </c>
      <c r="L96" s="83" t="str">
        <f>C96 &amp; D96 &amp;E96 &amp; F96 &amp; G96</f>
        <v>90501040150100220121</v>
      </c>
    </row>
    <row r="97" spans="1:12" s="84" customFormat="1" ht="33.75">
      <c r="A97" s="79" t="s">
        <v>111</v>
      </c>
      <c r="B97" s="78" t="s">
        <v>7</v>
      </c>
      <c r="C97" s="120" t="s">
        <v>64</v>
      </c>
      <c r="D97" s="124" t="s">
        <v>100</v>
      </c>
      <c r="E97" s="154" t="s">
        <v>133</v>
      </c>
      <c r="F97" s="158"/>
      <c r="G97" s="121" t="s">
        <v>112</v>
      </c>
      <c r="H97" s="80">
        <v>176000</v>
      </c>
      <c r="I97" s="81">
        <v>132449.85999999999</v>
      </c>
      <c r="J97" s="82">
        <f>IF(IF(H97="",0,H97)=0,0,(IF(H97&gt;0,IF(I97&gt;H97,0,H97-I97),IF(I97&gt;H97,H97-I97,0))))</f>
        <v>43550.14</v>
      </c>
      <c r="K97" s="117" t="str">
        <f t="shared" si="2"/>
        <v>90501040150100220129</v>
      </c>
      <c r="L97" s="83" t="str">
        <f>C97 &amp; D97 &amp;E97 &amp; F97 &amp; G97</f>
        <v>90501040150100220129</v>
      </c>
    </row>
    <row r="98" spans="1:12" s="84" customFormat="1">
      <c r="A98" s="99" t="s">
        <v>136</v>
      </c>
      <c r="B98" s="100" t="s">
        <v>7</v>
      </c>
      <c r="C98" s="101" t="s">
        <v>64</v>
      </c>
      <c r="D98" s="123" t="s">
        <v>138</v>
      </c>
      <c r="E98" s="151" t="s">
        <v>94</v>
      </c>
      <c r="F98" s="157"/>
      <c r="G98" s="128" t="s">
        <v>70</v>
      </c>
      <c r="H98" s="96">
        <v>1398000</v>
      </c>
      <c r="I98" s="102">
        <v>1032863.9</v>
      </c>
      <c r="J98" s="103">
        <v>365136.1</v>
      </c>
      <c r="K98" s="117" t="str">
        <f t="shared" si="2"/>
        <v>90501130000000000000</v>
      </c>
      <c r="L98" s="106" t="s">
        <v>137</v>
      </c>
    </row>
    <row r="99" spans="1:12" s="84" customFormat="1">
      <c r="A99" s="99"/>
      <c r="B99" s="100" t="s">
        <v>7</v>
      </c>
      <c r="C99" s="101" t="s">
        <v>64</v>
      </c>
      <c r="D99" s="123" t="s">
        <v>138</v>
      </c>
      <c r="E99" s="151" t="s">
        <v>140</v>
      </c>
      <c r="F99" s="157"/>
      <c r="G99" s="128" t="s">
        <v>70</v>
      </c>
      <c r="H99" s="96">
        <v>1392000</v>
      </c>
      <c r="I99" s="102">
        <v>1029363.9</v>
      </c>
      <c r="J99" s="103">
        <v>362636.1</v>
      </c>
      <c r="K99" s="117" t="str">
        <f t="shared" si="2"/>
        <v>90501130150100590000</v>
      </c>
      <c r="L99" s="106" t="s">
        <v>139</v>
      </c>
    </row>
    <row r="100" spans="1:12" s="84" customFormat="1" ht="56.25">
      <c r="A100" s="99" t="s">
        <v>103</v>
      </c>
      <c r="B100" s="100" t="s">
        <v>7</v>
      </c>
      <c r="C100" s="101" t="s">
        <v>64</v>
      </c>
      <c r="D100" s="123" t="s">
        <v>138</v>
      </c>
      <c r="E100" s="151" t="s">
        <v>140</v>
      </c>
      <c r="F100" s="157"/>
      <c r="G100" s="128" t="s">
        <v>105</v>
      </c>
      <c r="H100" s="96">
        <v>1145000</v>
      </c>
      <c r="I100" s="102">
        <v>886531.87</v>
      </c>
      <c r="J100" s="103">
        <v>258468.13</v>
      </c>
      <c r="K100" s="117" t="str">
        <f t="shared" si="2"/>
        <v>90501130150100590100</v>
      </c>
      <c r="L100" s="106" t="s">
        <v>141</v>
      </c>
    </row>
    <row r="101" spans="1:12" s="84" customFormat="1">
      <c r="A101" s="99" t="s">
        <v>142</v>
      </c>
      <c r="B101" s="100" t="s">
        <v>7</v>
      </c>
      <c r="C101" s="101" t="s">
        <v>64</v>
      </c>
      <c r="D101" s="123" t="s">
        <v>138</v>
      </c>
      <c r="E101" s="151" t="s">
        <v>140</v>
      </c>
      <c r="F101" s="157"/>
      <c r="G101" s="128" t="s">
        <v>144</v>
      </c>
      <c r="H101" s="96">
        <v>1145000</v>
      </c>
      <c r="I101" s="102">
        <v>886531.87</v>
      </c>
      <c r="J101" s="103">
        <v>258468.13</v>
      </c>
      <c r="K101" s="117" t="str">
        <f t="shared" si="2"/>
        <v>90501130150100590110</v>
      </c>
      <c r="L101" s="106" t="s">
        <v>143</v>
      </c>
    </row>
    <row r="102" spans="1:12" s="84" customFormat="1">
      <c r="A102" s="79" t="s">
        <v>145</v>
      </c>
      <c r="B102" s="78" t="s">
        <v>7</v>
      </c>
      <c r="C102" s="120" t="s">
        <v>64</v>
      </c>
      <c r="D102" s="124" t="s">
        <v>138</v>
      </c>
      <c r="E102" s="154" t="s">
        <v>140</v>
      </c>
      <c r="F102" s="158"/>
      <c r="G102" s="121" t="s">
        <v>146</v>
      </c>
      <c r="H102" s="80">
        <v>879000</v>
      </c>
      <c r="I102" s="81">
        <v>691616.2</v>
      </c>
      <c r="J102" s="82">
        <f>IF(IF(H102="",0,H102)=0,0,(IF(H102&gt;0,IF(I102&gt;H102,0,H102-I102),IF(I102&gt;H102,H102-I102,0))))</f>
        <v>187383.8</v>
      </c>
      <c r="K102" s="117" t="str">
        <f t="shared" si="2"/>
        <v>90501130150100590111</v>
      </c>
      <c r="L102" s="83" t="str">
        <f>C102 &amp; D102 &amp;E102 &amp; F102 &amp; G102</f>
        <v>90501130150100590111</v>
      </c>
    </row>
    <row r="103" spans="1:12" s="84" customFormat="1" ht="33.75">
      <c r="A103" s="79" t="s">
        <v>147</v>
      </c>
      <c r="B103" s="78" t="s">
        <v>7</v>
      </c>
      <c r="C103" s="120" t="s">
        <v>64</v>
      </c>
      <c r="D103" s="124" t="s">
        <v>138</v>
      </c>
      <c r="E103" s="154" t="s">
        <v>140</v>
      </c>
      <c r="F103" s="158"/>
      <c r="G103" s="121" t="s">
        <v>148</v>
      </c>
      <c r="H103" s="80">
        <v>266000</v>
      </c>
      <c r="I103" s="81">
        <v>194915.67</v>
      </c>
      <c r="J103" s="82">
        <f>IF(IF(H103="",0,H103)=0,0,(IF(H103&gt;0,IF(I103&gt;H103,0,H103-I103),IF(I103&gt;H103,H103-I103,0))))</f>
        <v>71084.33</v>
      </c>
      <c r="K103" s="117" t="str">
        <f t="shared" si="2"/>
        <v>90501130150100590119</v>
      </c>
      <c r="L103" s="83" t="str">
        <f>C103 &amp; D103 &amp;E103 &amp; F103 &amp; G103</f>
        <v>90501130150100590119</v>
      </c>
    </row>
    <row r="104" spans="1:12" s="84" customFormat="1" ht="22.5">
      <c r="A104" s="99" t="s">
        <v>113</v>
      </c>
      <c r="B104" s="100" t="s">
        <v>7</v>
      </c>
      <c r="C104" s="101" t="s">
        <v>64</v>
      </c>
      <c r="D104" s="123" t="s">
        <v>138</v>
      </c>
      <c r="E104" s="151" t="s">
        <v>140</v>
      </c>
      <c r="F104" s="157"/>
      <c r="G104" s="128" t="s">
        <v>7</v>
      </c>
      <c r="H104" s="96">
        <v>245000</v>
      </c>
      <c r="I104" s="102">
        <v>141761.03</v>
      </c>
      <c r="J104" s="103">
        <v>103238.97</v>
      </c>
      <c r="K104" s="117" t="str">
        <f t="shared" si="2"/>
        <v>90501130150100590200</v>
      </c>
      <c r="L104" s="106" t="s">
        <v>149</v>
      </c>
    </row>
    <row r="105" spans="1:12" s="84" customFormat="1" ht="22.5">
      <c r="A105" s="99" t="s">
        <v>115</v>
      </c>
      <c r="B105" s="100" t="s">
        <v>7</v>
      </c>
      <c r="C105" s="101" t="s">
        <v>64</v>
      </c>
      <c r="D105" s="123" t="s">
        <v>138</v>
      </c>
      <c r="E105" s="151" t="s">
        <v>140</v>
      </c>
      <c r="F105" s="157"/>
      <c r="G105" s="128" t="s">
        <v>117</v>
      </c>
      <c r="H105" s="96">
        <v>245000</v>
      </c>
      <c r="I105" s="102">
        <v>141761.03</v>
      </c>
      <c r="J105" s="103">
        <v>103238.97</v>
      </c>
      <c r="K105" s="117" t="str">
        <f t="shared" si="2"/>
        <v>90501130150100590240</v>
      </c>
      <c r="L105" s="106" t="s">
        <v>150</v>
      </c>
    </row>
    <row r="106" spans="1:12" s="84" customFormat="1">
      <c r="A106" s="79" t="s">
        <v>120</v>
      </c>
      <c r="B106" s="78" t="s">
        <v>7</v>
      </c>
      <c r="C106" s="120" t="s">
        <v>64</v>
      </c>
      <c r="D106" s="124" t="s">
        <v>138</v>
      </c>
      <c r="E106" s="154" t="s">
        <v>140</v>
      </c>
      <c r="F106" s="158"/>
      <c r="G106" s="121" t="s">
        <v>121</v>
      </c>
      <c r="H106" s="80">
        <v>245000</v>
      </c>
      <c r="I106" s="81">
        <v>141761.03</v>
      </c>
      <c r="J106" s="82">
        <f>IF(IF(H106="",0,H106)=0,0,(IF(H106&gt;0,IF(I106&gt;H106,0,H106-I106),IF(I106&gt;H106,H106-I106,0))))</f>
        <v>103238.97</v>
      </c>
      <c r="K106" s="117" t="str">
        <f t="shared" si="2"/>
        <v>90501130150100590244</v>
      </c>
      <c r="L106" s="83" t="str">
        <f>C106 &amp; D106 &amp;E106 &amp; F106 &amp; G106</f>
        <v>90501130150100590244</v>
      </c>
    </row>
    <row r="107" spans="1:12" s="84" customFormat="1">
      <c r="A107" s="99" t="s">
        <v>124</v>
      </c>
      <c r="B107" s="100" t="s">
        <v>7</v>
      </c>
      <c r="C107" s="101" t="s">
        <v>64</v>
      </c>
      <c r="D107" s="123" t="s">
        <v>138</v>
      </c>
      <c r="E107" s="151" t="s">
        <v>140</v>
      </c>
      <c r="F107" s="157"/>
      <c r="G107" s="128" t="s">
        <v>126</v>
      </c>
      <c r="H107" s="96">
        <v>2000</v>
      </c>
      <c r="I107" s="102">
        <v>1071</v>
      </c>
      <c r="J107" s="103">
        <v>929</v>
      </c>
      <c r="K107" s="117" t="str">
        <f t="shared" si="2"/>
        <v>90501130150100590800</v>
      </c>
      <c r="L107" s="106" t="s">
        <v>151</v>
      </c>
    </row>
    <row r="108" spans="1:12" s="84" customFormat="1">
      <c r="A108" s="99" t="s">
        <v>127</v>
      </c>
      <c r="B108" s="100" t="s">
        <v>7</v>
      </c>
      <c r="C108" s="101" t="s">
        <v>64</v>
      </c>
      <c r="D108" s="123" t="s">
        <v>138</v>
      </c>
      <c r="E108" s="151" t="s">
        <v>140</v>
      </c>
      <c r="F108" s="157"/>
      <c r="G108" s="128" t="s">
        <v>129</v>
      </c>
      <c r="H108" s="96">
        <v>2000</v>
      </c>
      <c r="I108" s="102">
        <v>1071</v>
      </c>
      <c r="J108" s="103">
        <v>929</v>
      </c>
      <c r="K108" s="117" t="str">
        <f t="shared" si="2"/>
        <v>90501130150100590850</v>
      </c>
      <c r="L108" s="106" t="s">
        <v>152</v>
      </c>
    </row>
    <row r="109" spans="1:12" s="84" customFormat="1">
      <c r="A109" s="79" t="s">
        <v>153</v>
      </c>
      <c r="B109" s="78" t="s">
        <v>7</v>
      </c>
      <c r="C109" s="120" t="s">
        <v>64</v>
      </c>
      <c r="D109" s="124" t="s">
        <v>138</v>
      </c>
      <c r="E109" s="154" t="s">
        <v>140</v>
      </c>
      <c r="F109" s="158"/>
      <c r="G109" s="121" t="s">
        <v>154</v>
      </c>
      <c r="H109" s="80">
        <v>2000</v>
      </c>
      <c r="I109" s="81">
        <v>1071</v>
      </c>
      <c r="J109" s="82">
        <f>IF(IF(H109="",0,H109)=0,0,(IF(H109&gt;0,IF(I109&gt;H109,0,H109-I109),IF(I109&gt;H109,H109-I109,0))))</f>
        <v>929</v>
      </c>
      <c r="K109" s="117" t="str">
        <f t="shared" ref="K109:K140" si="3">C109 &amp; D109 &amp;E109 &amp; F109 &amp; G109</f>
        <v>90501130150100590852</v>
      </c>
      <c r="L109" s="83" t="str">
        <f>C109 &amp; D109 &amp;E109 &amp; F109 &amp; G109</f>
        <v>90501130150100590852</v>
      </c>
    </row>
    <row r="110" spans="1:12" s="84" customFormat="1">
      <c r="A110" s="99"/>
      <c r="B110" s="100" t="s">
        <v>7</v>
      </c>
      <c r="C110" s="101" t="s">
        <v>64</v>
      </c>
      <c r="D110" s="123" t="s">
        <v>138</v>
      </c>
      <c r="E110" s="151" t="s">
        <v>156</v>
      </c>
      <c r="F110" s="157"/>
      <c r="G110" s="128" t="s">
        <v>70</v>
      </c>
      <c r="H110" s="96">
        <v>6000</v>
      </c>
      <c r="I110" s="102">
        <v>3500</v>
      </c>
      <c r="J110" s="103">
        <v>2500</v>
      </c>
      <c r="K110" s="117" t="str">
        <f t="shared" si="3"/>
        <v>90501139990020020000</v>
      </c>
      <c r="L110" s="106" t="s">
        <v>155</v>
      </c>
    </row>
    <row r="111" spans="1:12" s="84" customFormat="1" ht="22.5">
      <c r="A111" s="99" t="s">
        <v>113</v>
      </c>
      <c r="B111" s="100" t="s">
        <v>7</v>
      </c>
      <c r="C111" s="101" t="s">
        <v>64</v>
      </c>
      <c r="D111" s="123" t="s">
        <v>138</v>
      </c>
      <c r="E111" s="151" t="s">
        <v>156</v>
      </c>
      <c r="F111" s="157"/>
      <c r="G111" s="128" t="s">
        <v>7</v>
      </c>
      <c r="H111" s="96">
        <v>6000</v>
      </c>
      <c r="I111" s="102">
        <v>3500</v>
      </c>
      <c r="J111" s="103">
        <v>2500</v>
      </c>
      <c r="K111" s="117" t="str">
        <f t="shared" si="3"/>
        <v>90501139990020020200</v>
      </c>
      <c r="L111" s="106" t="s">
        <v>157</v>
      </c>
    </row>
    <row r="112" spans="1:12" s="84" customFormat="1" ht="22.5">
      <c r="A112" s="99" t="s">
        <v>115</v>
      </c>
      <c r="B112" s="100" t="s">
        <v>7</v>
      </c>
      <c r="C112" s="101" t="s">
        <v>64</v>
      </c>
      <c r="D112" s="123" t="s">
        <v>138</v>
      </c>
      <c r="E112" s="151" t="s">
        <v>156</v>
      </c>
      <c r="F112" s="157"/>
      <c r="G112" s="128" t="s">
        <v>117</v>
      </c>
      <c r="H112" s="96">
        <v>6000</v>
      </c>
      <c r="I112" s="102">
        <v>3500</v>
      </c>
      <c r="J112" s="103">
        <v>2500</v>
      </c>
      <c r="K112" s="117" t="str">
        <f t="shared" si="3"/>
        <v>90501139990020020240</v>
      </c>
      <c r="L112" s="106" t="s">
        <v>158</v>
      </c>
    </row>
    <row r="113" spans="1:12" s="84" customFormat="1">
      <c r="A113" s="79" t="s">
        <v>120</v>
      </c>
      <c r="B113" s="78" t="s">
        <v>7</v>
      </c>
      <c r="C113" s="120" t="s">
        <v>64</v>
      </c>
      <c r="D113" s="124" t="s">
        <v>138</v>
      </c>
      <c r="E113" s="154" t="s">
        <v>156</v>
      </c>
      <c r="F113" s="158"/>
      <c r="G113" s="121" t="s">
        <v>121</v>
      </c>
      <c r="H113" s="80">
        <v>6000</v>
      </c>
      <c r="I113" s="81">
        <v>3500</v>
      </c>
      <c r="J113" s="82">
        <f>IF(IF(H113="",0,H113)=0,0,(IF(H113&gt;0,IF(I113&gt;H113,0,H113-I113),IF(I113&gt;H113,H113-I113,0))))</f>
        <v>2500</v>
      </c>
      <c r="K113" s="117" t="str">
        <f t="shared" si="3"/>
        <v>90501139990020020244</v>
      </c>
      <c r="L113" s="83" t="str">
        <f>C113 &amp; D113 &amp;E113 &amp; F113 &amp; G113</f>
        <v>90501139990020020244</v>
      </c>
    </row>
    <row r="114" spans="1:12" s="84" customFormat="1">
      <c r="A114" s="99" t="s">
        <v>159</v>
      </c>
      <c r="B114" s="100" t="s">
        <v>7</v>
      </c>
      <c r="C114" s="101" t="s">
        <v>64</v>
      </c>
      <c r="D114" s="123" t="s">
        <v>161</v>
      </c>
      <c r="E114" s="151" t="s">
        <v>94</v>
      </c>
      <c r="F114" s="157"/>
      <c r="G114" s="128" t="s">
        <v>70</v>
      </c>
      <c r="H114" s="96">
        <v>107400</v>
      </c>
      <c r="I114" s="102">
        <v>69164.899999999994</v>
      </c>
      <c r="J114" s="103">
        <v>38235.1</v>
      </c>
      <c r="K114" s="117" t="str">
        <f t="shared" si="3"/>
        <v>90502000000000000000</v>
      </c>
      <c r="L114" s="106" t="s">
        <v>160</v>
      </c>
    </row>
    <row r="115" spans="1:12" s="84" customFormat="1">
      <c r="A115" s="99" t="s">
        <v>162</v>
      </c>
      <c r="B115" s="100" t="s">
        <v>7</v>
      </c>
      <c r="C115" s="101" t="s">
        <v>64</v>
      </c>
      <c r="D115" s="123" t="s">
        <v>164</v>
      </c>
      <c r="E115" s="151" t="s">
        <v>94</v>
      </c>
      <c r="F115" s="157"/>
      <c r="G115" s="128" t="s">
        <v>70</v>
      </c>
      <c r="H115" s="96">
        <v>107400</v>
      </c>
      <c r="I115" s="102">
        <v>69164.899999999994</v>
      </c>
      <c r="J115" s="103">
        <v>38235.1</v>
      </c>
      <c r="K115" s="117" t="str">
        <f t="shared" si="3"/>
        <v>90502030000000000000</v>
      </c>
      <c r="L115" s="106" t="s">
        <v>163</v>
      </c>
    </row>
    <row r="116" spans="1:12" s="84" customFormat="1">
      <c r="A116" s="99"/>
      <c r="B116" s="100" t="s">
        <v>7</v>
      </c>
      <c r="C116" s="101" t="s">
        <v>64</v>
      </c>
      <c r="D116" s="123" t="s">
        <v>164</v>
      </c>
      <c r="E116" s="151" t="s">
        <v>166</v>
      </c>
      <c r="F116" s="157"/>
      <c r="G116" s="128" t="s">
        <v>70</v>
      </c>
      <c r="H116" s="96">
        <v>107400</v>
      </c>
      <c r="I116" s="102">
        <v>69164.899999999994</v>
      </c>
      <c r="J116" s="103">
        <v>38235.1</v>
      </c>
      <c r="K116" s="117" t="str">
        <f t="shared" si="3"/>
        <v>90502039990051180000</v>
      </c>
      <c r="L116" s="106" t="s">
        <v>165</v>
      </c>
    </row>
    <row r="117" spans="1:12" s="84" customFormat="1" ht="56.25">
      <c r="A117" s="99" t="s">
        <v>103</v>
      </c>
      <c r="B117" s="100" t="s">
        <v>7</v>
      </c>
      <c r="C117" s="101" t="s">
        <v>64</v>
      </c>
      <c r="D117" s="123" t="s">
        <v>164</v>
      </c>
      <c r="E117" s="151" t="s">
        <v>166</v>
      </c>
      <c r="F117" s="157"/>
      <c r="G117" s="128" t="s">
        <v>105</v>
      </c>
      <c r="H117" s="96">
        <v>92500</v>
      </c>
      <c r="I117" s="102">
        <v>69164.899999999994</v>
      </c>
      <c r="J117" s="103">
        <v>23335.1</v>
      </c>
      <c r="K117" s="117" t="str">
        <f t="shared" si="3"/>
        <v>90502039990051180100</v>
      </c>
      <c r="L117" s="106" t="s">
        <v>167</v>
      </c>
    </row>
    <row r="118" spans="1:12" s="84" customFormat="1" ht="22.5">
      <c r="A118" s="99" t="s">
        <v>106</v>
      </c>
      <c r="B118" s="100" t="s">
        <v>7</v>
      </c>
      <c r="C118" s="101" t="s">
        <v>64</v>
      </c>
      <c r="D118" s="123" t="s">
        <v>164</v>
      </c>
      <c r="E118" s="151" t="s">
        <v>166</v>
      </c>
      <c r="F118" s="157"/>
      <c r="G118" s="128" t="s">
        <v>108</v>
      </c>
      <c r="H118" s="96">
        <v>92500</v>
      </c>
      <c r="I118" s="102">
        <v>69164.899999999994</v>
      </c>
      <c r="J118" s="103">
        <v>23335.1</v>
      </c>
      <c r="K118" s="117" t="str">
        <f t="shared" si="3"/>
        <v>90502039990051180120</v>
      </c>
      <c r="L118" s="106" t="s">
        <v>168</v>
      </c>
    </row>
    <row r="119" spans="1:12" s="84" customFormat="1" ht="22.5">
      <c r="A119" s="79" t="s">
        <v>109</v>
      </c>
      <c r="B119" s="78" t="s">
        <v>7</v>
      </c>
      <c r="C119" s="120" t="s">
        <v>64</v>
      </c>
      <c r="D119" s="124" t="s">
        <v>164</v>
      </c>
      <c r="E119" s="154" t="s">
        <v>166</v>
      </c>
      <c r="F119" s="158"/>
      <c r="G119" s="121" t="s">
        <v>110</v>
      </c>
      <c r="H119" s="80">
        <v>71200</v>
      </c>
      <c r="I119" s="81">
        <v>55111.21</v>
      </c>
      <c r="J119" s="82">
        <f>IF(IF(H119="",0,H119)=0,0,(IF(H119&gt;0,IF(I119&gt;H119,0,H119-I119),IF(I119&gt;H119,H119-I119,0))))</f>
        <v>16088.79</v>
      </c>
      <c r="K119" s="117" t="str">
        <f t="shared" si="3"/>
        <v>90502039990051180121</v>
      </c>
      <c r="L119" s="83" t="str">
        <f>C119 &amp; D119 &amp;E119 &amp; F119 &amp; G119</f>
        <v>90502039990051180121</v>
      </c>
    </row>
    <row r="120" spans="1:12" s="84" customFormat="1" ht="33.75">
      <c r="A120" s="79" t="s">
        <v>111</v>
      </c>
      <c r="B120" s="78" t="s">
        <v>7</v>
      </c>
      <c r="C120" s="120" t="s">
        <v>64</v>
      </c>
      <c r="D120" s="124" t="s">
        <v>164</v>
      </c>
      <c r="E120" s="154" t="s">
        <v>166</v>
      </c>
      <c r="F120" s="158"/>
      <c r="G120" s="121" t="s">
        <v>112</v>
      </c>
      <c r="H120" s="80">
        <v>21300</v>
      </c>
      <c r="I120" s="81">
        <v>14053.69</v>
      </c>
      <c r="J120" s="82">
        <f>IF(IF(H120="",0,H120)=0,0,(IF(H120&gt;0,IF(I120&gt;H120,0,H120-I120),IF(I120&gt;H120,H120-I120,0))))</f>
        <v>7246.31</v>
      </c>
      <c r="K120" s="117" t="str">
        <f t="shared" si="3"/>
        <v>90502039990051180129</v>
      </c>
      <c r="L120" s="83" t="str">
        <f>C120 &amp; D120 &amp;E120 &amp; F120 &amp; G120</f>
        <v>90502039990051180129</v>
      </c>
    </row>
    <row r="121" spans="1:12" s="84" customFormat="1" ht="22.5">
      <c r="A121" s="99" t="s">
        <v>113</v>
      </c>
      <c r="B121" s="100" t="s">
        <v>7</v>
      </c>
      <c r="C121" s="101" t="s">
        <v>64</v>
      </c>
      <c r="D121" s="123" t="s">
        <v>164</v>
      </c>
      <c r="E121" s="151" t="s">
        <v>166</v>
      </c>
      <c r="F121" s="157"/>
      <c r="G121" s="128" t="s">
        <v>7</v>
      </c>
      <c r="H121" s="96">
        <v>14900</v>
      </c>
      <c r="I121" s="102">
        <v>0</v>
      </c>
      <c r="J121" s="103">
        <v>14900</v>
      </c>
      <c r="K121" s="117" t="str">
        <f t="shared" si="3"/>
        <v>90502039990051180200</v>
      </c>
      <c r="L121" s="106" t="s">
        <v>169</v>
      </c>
    </row>
    <row r="122" spans="1:12" s="84" customFormat="1" ht="22.5">
      <c r="A122" s="99" t="s">
        <v>115</v>
      </c>
      <c r="B122" s="100" t="s">
        <v>7</v>
      </c>
      <c r="C122" s="101" t="s">
        <v>64</v>
      </c>
      <c r="D122" s="123" t="s">
        <v>164</v>
      </c>
      <c r="E122" s="151" t="s">
        <v>166</v>
      </c>
      <c r="F122" s="157"/>
      <c r="G122" s="128" t="s">
        <v>117</v>
      </c>
      <c r="H122" s="96">
        <v>14900</v>
      </c>
      <c r="I122" s="102">
        <v>0</v>
      </c>
      <c r="J122" s="103">
        <v>14900</v>
      </c>
      <c r="K122" s="117" t="str">
        <f t="shared" si="3"/>
        <v>90502039990051180240</v>
      </c>
      <c r="L122" s="106" t="s">
        <v>170</v>
      </c>
    </row>
    <row r="123" spans="1:12" s="84" customFormat="1">
      <c r="A123" s="79" t="s">
        <v>120</v>
      </c>
      <c r="B123" s="78" t="s">
        <v>7</v>
      </c>
      <c r="C123" s="120" t="s">
        <v>64</v>
      </c>
      <c r="D123" s="124" t="s">
        <v>164</v>
      </c>
      <c r="E123" s="154" t="s">
        <v>166</v>
      </c>
      <c r="F123" s="158"/>
      <c r="G123" s="121" t="s">
        <v>121</v>
      </c>
      <c r="H123" s="80">
        <v>14900</v>
      </c>
      <c r="I123" s="81">
        <v>0</v>
      </c>
      <c r="J123" s="82">
        <f>IF(IF(H123="",0,H123)=0,0,(IF(H123&gt;0,IF(I123&gt;H123,0,H123-I123),IF(I123&gt;H123,H123-I123,0))))</f>
        <v>14900</v>
      </c>
      <c r="K123" s="117" t="str">
        <f t="shared" si="3"/>
        <v>90502039990051180244</v>
      </c>
      <c r="L123" s="83" t="str">
        <f>C123 &amp; D123 &amp;E123 &amp; F123 &amp; G123</f>
        <v>90502039990051180244</v>
      </c>
    </row>
    <row r="124" spans="1:12" s="84" customFormat="1" ht="22.5">
      <c r="A124" s="99" t="s">
        <v>171</v>
      </c>
      <c r="B124" s="100" t="s">
        <v>7</v>
      </c>
      <c r="C124" s="101" t="s">
        <v>64</v>
      </c>
      <c r="D124" s="123" t="s">
        <v>173</v>
      </c>
      <c r="E124" s="151" t="s">
        <v>94</v>
      </c>
      <c r="F124" s="157"/>
      <c r="G124" s="128" t="s">
        <v>70</v>
      </c>
      <c r="H124" s="96">
        <v>2680927</v>
      </c>
      <c r="I124" s="102">
        <v>1389849.68</v>
      </c>
      <c r="J124" s="103">
        <v>1291077.32</v>
      </c>
      <c r="K124" s="117" t="str">
        <f t="shared" si="3"/>
        <v>90503000000000000000</v>
      </c>
      <c r="L124" s="106" t="s">
        <v>172</v>
      </c>
    </row>
    <row r="125" spans="1:12" s="84" customFormat="1">
      <c r="A125" s="99" t="s">
        <v>174</v>
      </c>
      <c r="B125" s="100" t="s">
        <v>7</v>
      </c>
      <c r="C125" s="101" t="s">
        <v>64</v>
      </c>
      <c r="D125" s="123" t="s">
        <v>176</v>
      </c>
      <c r="E125" s="151" t="s">
        <v>94</v>
      </c>
      <c r="F125" s="157"/>
      <c r="G125" s="128" t="s">
        <v>70</v>
      </c>
      <c r="H125" s="96">
        <v>158587</v>
      </c>
      <c r="I125" s="102">
        <v>158387</v>
      </c>
      <c r="J125" s="103">
        <v>200</v>
      </c>
      <c r="K125" s="117" t="str">
        <f t="shared" si="3"/>
        <v>90503100000000000000</v>
      </c>
      <c r="L125" s="106" t="s">
        <v>175</v>
      </c>
    </row>
    <row r="126" spans="1:12" s="84" customFormat="1">
      <c r="A126" s="99"/>
      <c r="B126" s="100" t="s">
        <v>7</v>
      </c>
      <c r="C126" s="101" t="s">
        <v>64</v>
      </c>
      <c r="D126" s="123" t="s">
        <v>176</v>
      </c>
      <c r="E126" s="151" t="s">
        <v>178</v>
      </c>
      <c r="F126" s="157"/>
      <c r="G126" s="128" t="s">
        <v>70</v>
      </c>
      <c r="H126" s="96">
        <v>1000</v>
      </c>
      <c r="I126" s="102">
        <v>800</v>
      </c>
      <c r="J126" s="103">
        <v>200</v>
      </c>
      <c r="K126" s="117" t="str">
        <f t="shared" si="3"/>
        <v>90503100160129999000</v>
      </c>
      <c r="L126" s="106" t="s">
        <v>177</v>
      </c>
    </row>
    <row r="127" spans="1:12" s="84" customFormat="1" ht="22.5">
      <c r="A127" s="99" t="s">
        <v>113</v>
      </c>
      <c r="B127" s="100" t="s">
        <v>7</v>
      </c>
      <c r="C127" s="101" t="s">
        <v>64</v>
      </c>
      <c r="D127" s="123" t="s">
        <v>176</v>
      </c>
      <c r="E127" s="151" t="s">
        <v>178</v>
      </c>
      <c r="F127" s="157"/>
      <c r="G127" s="128" t="s">
        <v>7</v>
      </c>
      <c r="H127" s="96">
        <v>1000</v>
      </c>
      <c r="I127" s="102">
        <v>800</v>
      </c>
      <c r="J127" s="103">
        <v>200</v>
      </c>
      <c r="K127" s="117" t="str">
        <f t="shared" si="3"/>
        <v>90503100160129999200</v>
      </c>
      <c r="L127" s="106" t="s">
        <v>179</v>
      </c>
    </row>
    <row r="128" spans="1:12" s="84" customFormat="1" ht="22.5">
      <c r="A128" s="99" t="s">
        <v>115</v>
      </c>
      <c r="B128" s="100" t="s">
        <v>7</v>
      </c>
      <c r="C128" s="101" t="s">
        <v>64</v>
      </c>
      <c r="D128" s="123" t="s">
        <v>176</v>
      </c>
      <c r="E128" s="151" t="s">
        <v>178</v>
      </c>
      <c r="F128" s="157"/>
      <c r="G128" s="128" t="s">
        <v>117</v>
      </c>
      <c r="H128" s="96">
        <v>1000</v>
      </c>
      <c r="I128" s="102">
        <v>800</v>
      </c>
      <c r="J128" s="103">
        <v>200</v>
      </c>
      <c r="K128" s="117" t="str">
        <f t="shared" si="3"/>
        <v>90503100160129999240</v>
      </c>
      <c r="L128" s="106" t="s">
        <v>180</v>
      </c>
    </row>
    <row r="129" spans="1:12" s="84" customFormat="1">
      <c r="A129" s="79" t="s">
        <v>120</v>
      </c>
      <c r="B129" s="78" t="s">
        <v>7</v>
      </c>
      <c r="C129" s="120" t="s">
        <v>64</v>
      </c>
      <c r="D129" s="124" t="s">
        <v>176</v>
      </c>
      <c r="E129" s="154" t="s">
        <v>178</v>
      </c>
      <c r="F129" s="158"/>
      <c r="G129" s="121" t="s">
        <v>121</v>
      </c>
      <c r="H129" s="80">
        <v>1000</v>
      </c>
      <c r="I129" s="81">
        <v>800</v>
      </c>
      <c r="J129" s="82">
        <f>IF(IF(H129="",0,H129)=0,0,(IF(H129&gt;0,IF(I129&gt;H129,0,H129-I129),IF(I129&gt;H129,H129-I129,0))))</f>
        <v>200</v>
      </c>
      <c r="K129" s="117" t="str">
        <f t="shared" si="3"/>
        <v>90503100160129999244</v>
      </c>
      <c r="L129" s="83" t="str">
        <f>C129 &amp; D129 &amp;E129 &amp; F129 &amp; G129</f>
        <v>90503100160129999244</v>
      </c>
    </row>
    <row r="130" spans="1:12" s="84" customFormat="1">
      <c r="A130" s="99"/>
      <c r="B130" s="100" t="s">
        <v>7</v>
      </c>
      <c r="C130" s="101" t="s">
        <v>64</v>
      </c>
      <c r="D130" s="123" t="s">
        <v>176</v>
      </c>
      <c r="E130" s="151" t="s">
        <v>182</v>
      </c>
      <c r="F130" s="157"/>
      <c r="G130" s="128" t="s">
        <v>70</v>
      </c>
      <c r="H130" s="96">
        <v>30000</v>
      </c>
      <c r="I130" s="102">
        <v>30000</v>
      </c>
      <c r="J130" s="103">
        <v>0</v>
      </c>
      <c r="K130" s="117" t="str">
        <f t="shared" si="3"/>
        <v>90503100160180390000</v>
      </c>
      <c r="L130" s="106" t="s">
        <v>181</v>
      </c>
    </row>
    <row r="131" spans="1:12" s="84" customFormat="1" ht="22.5">
      <c r="A131" s="99" t="s">
        <v>113</v>
      </c>
      <c r="B131" s="100" t="s">
        <v>7</v>
      </c>
      <c r="C131" s="101" t="s">
        <v>64</v>
      </c>
      <c r="D131" s="123" t="s">
        <v>176</v>
      </c>
      <c r="E131" s="151" t="s">
        <v>182</v>
      </c>
      <c r="F131" s="157"/>
      <c r="G131" s="128" t="s">
        <v>7</v>
      </c>
      <c r="H131" s="96">
        <v>30000</v>
      </c>
      <c r="I131" s="102">
        <v>30000</v>
      </c>
      <c r="J131" s="103">
        <v>0</v>
      </c>
      <c r="K131" s="117" t="str">
        <f t="shared" si="3"/>
        <v>90503100160180390200</v>
      </c>
      <c r="L131" s="106" t="s">
        <v>183</v>
      </c>
    </row>
    <row r="132" spans="1:12" s="84" customFormat="1" ht="22.5">
      <c r="A132" s="99" t="s">
        <v>115</v>
      </c>
      <c r="B132" s="100" t="s">
        <v>7</v>
      </c>
      <c r="C132" s="101" t="s">
        <v>64</v>
      </c>
      <c r="D132" s="123" t="s">
        <v>176</v>
      </c>
      <c r="E132" s="151" t="s">
        <v>182</v>
      </c>
      <c r="F132" s="157"/>
      <c r="G132" s="128" t="s">
        <v>117</v>
      </c>
      <c r="H132" s="96">
        <v>30000</v>
      </c>
      <c r="I132" s="102">
        <v>30000</v>
      </c>
      <c r="J132" s="103">
        <v>0</v>
      </c>
      <c r="K132" s="117" t="str">
        <f t="shared" si="3"/>
        <v>90503100160180390240</v>
      </c>
      <c r="L132" s="106" t="s">
        <v>184</v>
      </c>
    </row>
    <row r="133" spans="1:12" s="84" customFormat="1">
      <c r="A133" s="79" t="s">
        <v>120</v>
      </c>
      <c r="B133" s="78" t="s">
        <v>7</v>
      </c>
      <c r="C133" s="120" t="s">
        <v>64</v>
      </c>
      <c r="D133" s="124" t="s">
        <v>176</v>
      </c>
      <c r="E133" s="154" t="s">
        <v>182</v>
      </c>
      <c r="F133" s="158"/>
      <c r="G133" s="121" t="s">
        <v>121</v>
      </c>
      <c r="H133" s="80">
        <v>30000</v>
      </c>
      <c r="I133" s="81">
        <v>30000</v>
      </c>
      <c r="J133" s="82">
        <f>IF(IF(H133="",0,H133)=0,0,(IF(H133&gt;0,IF(I133&gt;H133,0,H133-I133),IF(I133&gt;H133,H133-I133,0))))</f>
        <v>0</v>
      </c>
      <c r="K133" s="117" t="str">
        <f t="shared" si="3"/>
        <v>90503100160180390244</v>
      </c>
      <c r="L133" s="83" t="str">
        <f>C133 &amp; D133 &amp;E133 &amp; F133 &amp; G133</f>
        <v>90503100160180390244</v>
      </c>
    </row>
    <row r="134" spans="1:12" s="84" customFormat="1">
      <c r="A134" s="99"/>
      <c r="B134" s="100" t="s">
        <v>7</v>
      </c>
      <c r="C134" s="101" t="s">
        <v>64</v>
      </c>
      <c r="D134" s="123" t="s">
        <v>176</v>
      </c>
      <c r="E134" s="151" t="s">
        <v>186</v>
      </c>
      <c r="F134" s="157"/>
      <c r="G134" s="128" t="s">
        <v>70</v>
      </c>
      <c r="H134" s="96">
        <v>127587</v>
      </c>
      <c r="I134" s="102">
        <v>127587</v>
      </c>
      <c r="J134" s="103">
        <v>0</v>
      </c>
      <c r="K134" s="117" t="str">
        <f t="shared" si="3"/>
        <v>90503109990070550000</v>
      </c>
      <c r="L134" s="106" t="s">
        <v>185</v>
      </c>
    </row>
    <row r="135" spans="1:12" s="84" customFormat="1" ht="22.5">
      <c r="A135" s="99" t="s">
        <v>113</v>
      </c>
      <c r="B135" s="100" t="s">
        <v>7</v>
      </c>
      <c r="C135" s="101" t="s">
        <v>64</v>
      </c>
      <c r="D135" s="123" t="s">
        <v>176</v>
      </c>
      <c r="E135" s="151" t="s">
        <v>186</v>
      </c>
      <c r="F135" s="157"/>
      <c r="G135" s="128" t="s">
        <v>7</v>
      </c>
      <c r="H135" s="96">
        <v>127587</v>
      </c>
      <c r="I135" s="102">
        <v>127587</v>
      </c>
      <c r="J135" s="103">
        <v>0</v>
      </c>
      <c r="K135" s="117" t="str">
        <f t="shared" si="3"/>
        <v>90503109990070550200</v>
      </c>
      <c r="L135" s="106" t="s">
        <v>187</v>
      </c>
    </row>
    <row r="136" spans="1:12" s="84" customFormat="1" ht="22.5">
      <c r="A136" s="99" t="s">
        <v>115</v>
      </c>
      <c r="B136" s="100" t="s">
        <v>7</v>
      </c>
      <c r="C136" s="101" t="s">
        <v>64</v>
      </c>
      <c r="D136" s="123" t="s">
        <v>176</v>
      </c>
      <c r="E136" s="151" t="s">
        <v>186</v>
      </c>
      <c r="F136" s="157"/>
      <c r="G136" s="128" t="s">
        <v>117</v>
      </c>
      <c r="H136" s="96">
        <v>127587</v>
      </c>
      <c r="I136" s="102">
        <v>127587</v>
      </c>
      <c r="J136" s="103">
        <v>0</v>
      </c>
      <c r="K136" s="117" t="str">
        <f t="shared" si="3"/>
        <v>90503109990070550240</v>
      </c>
      <c r="L136" s="106" t="s">
        <v>188</v>
      </c>
    </row>
    <row r="137" spans="1:12" s="84" customFormat="1">
      <c r="A137" s="79" t="s">
        <v>120</v>
      </c>
      <c r="B137" s="78" t="s">
        <v>7</v>
      </c>
      <c r="C137" s="120" t="s">
        <v>64</v>
      </c>
      <c r="D137" s="124" t="s">
        <v>176</v>
      </c>
      <c r="E137" s="154" t="s">
        <v>186</v>
      </c>
      <c r="F137" s="158"/>
      <c r="G137" s="121" t="s">
        <v>121</v>
      </c>
      <c r="H137" s="80">
        <v>127587</v>
      </c>
      <c r="I137" s="81">
        <v>127587</v>
      </c>
      <c r="J137" s="82">
        <f>IF(IF(H137="",0,H137)=0,0,(IF(H137&gt;0,IF(I137&gt;H137,0,H137-I137),IF(I137&gt;H137,H137-I137,0))))</f>
        <v>0</v>
      </c>
      <c r="K137" s="117" t="str">
        <f t="shared" si="3"/>
        <v>90503109990070550244</v>
      </c>
      <c r="L137" s="83" t="str">
        <f>C137 &amp; D137 &amp;E137 &amp; F137 &amp; G137</f>
        <v>90503109990070550244</v>
      </c>
    </row>
    <row r="138" spans="1:12" s="84" customFormat="1" ht="22.5">
      <c r="A138" s="99" t="s">
        <v>189</v>
      </c>
      <c r="B138" s="100" t="s">
        <v>7</v>
      </c>
      <c r="C138" s="101" t="s">
        <v>64</v>
      </c>
      <c r="D138" s="123" t="s">
        <v>191</v>
      </c>
      <c r="E138" s="151" t="s">
        <v>94</v>
      </c>
      <c r="F138" s="157"/>
      <c r="G138" s="128" t="s">
        <v>70</v>
      </c>
      <c r="H138" s="96">
        <v>2522340</v>
      </c>
      <c r="I138" s="102">
        <v>1231462.68</v>
      </c>
      <c r="J138" s="103">
        <v>1290877.32</v>
      </c>
      <c r="K138" s="117" t="str">
        <f t="shared" si="3"/>
        <v>90503140000000000000</v>
      </c>
      <c r="L138" s="106" t="s">
        <v>190</v>
      </c>
    </row>
    <row r="139" spans="1:12" s="84" customFormat="1">
      <c r="A139" s="99"/>
      <c r="B139" s="100" t="s">
        <v>7</v>
      </c>
      <c r="C139" s="101" t="s">
        <v>64</v>
      </c>
      <c r="D139" s="123" t="s">
        <v>191</v>
      </c>
      <c r="E139" s="151" t="s">
        <v>178</v>
      </c>
      <c r="F139" s="157"/>
      <c r="G139" s="128" t="s">
        <v>70</v>
      </c>
      <c r="H139" s="96">
        <v>529000</v>
      </c>
      <c r="I139" s="102">
        <v>506862.68</v>
      </c>
      <c r="J139" s="103">
        <v>22137.32</v>
      </c>
      <c r="K139" s="117" t="str">
        <f t="shared" si="3"/>
        <v>90503140160129999000</v>
      </c>
      <c r="L139" s="106" t="s">
        <v>192</v>
      </c>
    </row>
    <row r="140" spans="1:12" s="84" customFormat="1" ht="56.25">
      <c r="A140" s="99" t="s">
        <v>103</v>
      </c>
      <c r="B140" s="100" t="s">
        <v>7</v>
      </c>
      <c r="C140" s="101" t="s">
        <v>64</v>
      </c>
      <c r="D140" s="123" t="s">
        <v>191</v>
      </c>
      <c r="E140" s="151" t="s">
        <v>178</v>
      </c>
      <c r="F140" s="157"/>
      <c r="G140" s="128" t="s">
        <v>105</v>
      </c>
      <c r="H140" s="96">
        <v>322000</v>
      </c>
      <c r="I140" s="102">
        <v>306000</v>
      </c>
      <c r="J140" s="103">
        <v>16000</v>
      </c>
      <c r="K140" s="117" t="str">
        <f t="shared" si="3"/>
        <v>90503140160129999100</v>
      </c>
      <c r="L140" s="106" t="s">
        <v>193</v>
      </c>
    </row>
    <row r="141" spans="1:12" s="84" customFormat="1" ht="22.5">
      <c r="A141" s="99" t="s">
        <v>106</v>
      </c>
      <c r="B141" s="100" t="s">
        <v>7</v>
      </c>
      <c r="C141" s="101" t="s">
        <v>64</v>
      </c>
      <c r="D141" s="123" t="s">
        <v>191</v>
      </c>
      <c r="E141" s="151" t="s">
        <v>178</v>
      </c>
      <c r="F141" s="157"/>
      <c r="G141" s="128" t="s">
        <v>108</v>
      </c>
      <c r="H141" s="96">
        <v>322000</v>
      </c>
      <c r="I141" s="102">
        <v>306000</v>
      </c>
      <c r="J141" s="103">
        <v>16000</v>
      </c>
      <c r="K141" s="117" t="str">
        <f t="shared" ref="K141:K172" si="4">C141 &amp; D141 &amp;E141 &amp; F141 &amp; G141</f>
        <v>90503140160129999120</v>
      </c>
      <c r="L141" s="106" t="s">
        <v>194</v>
      </c>
    </row>
    <row r="142" spans="1:12" s="84" customFormat="1" ht="45">
      <c r="A142" s="79" t="s">
        <v>195</v>
      </c>
      <c r="B142" s="78" t="s">
        <v>7</v>
      </c>
      <c r="C142" s="120" t="s">
        <v>64</v>
      </c>
      <c r="D142" s="124" t="s">
        <v>191</v>
      </c>
      <c r="E142" s="154" t="s">
        <v>178</v>
      </c>
      <c r="F142" s="158"/>
      <c r="G142" s="121" t="s">
        <v>196</v>
      </c>
      <c r="H142" s="80">
        <v>322000</v>
      </c>
      <c r="I142" s="81">
        <v>306000</v>
      </c>
      <c r="J142" s="82">
        <f>IF(IF(H142="",0,H142)=0,0,(IF(H142&gt;0,IF(I142&gt;H142,0,H142-I142),IF(I142&gt;H142,H142-I142,0))))</f>
        <v>16000</v>
      </c>
      <c r="K142" s="117" t="str">
        <f t="shared" si="4"/>
        <v>90503140160129999123</v>
      </c>
      <c r="L142" s="83" t="str">
        <f>C142 &amp; D142 &amp;E142 &amp; F142 &amp; G142</f>
        <v>90503140160129999123</v>
      </c>
    </row>
    <row r="143" spans="1:12" s="84" customFormat="1" ht="22.5">
      <c r="A143" s="99" t="s">
        <v>113</v>
      </c>
      <c r="B143" s="100" t="s">
        <v>7</v>
      </c>
      <c r="C143" s="101" t="s">
        <v>64</v>
      </c>
      <c r="D143" s="123" t="s">
        <v>191</v>
      </c>
      <c r="E143" s="151" t="s">
        <v>178</v>
      </c>
      <c r="F143" s="157"/>
      <c r="G143" s="128" t="s">
        <v>7</v>
      </c>
      <c r="H143" s="96">
        <v>207000</v>
      </c>
      <c r="I143" s="102">
        <v>200862.68</v>
      </c>
      <c r="J143" s="103">
        <v>6137.32</v>
      </c>
      <c r="K143" s="117" t="str">
        <f t="shared" si="4"/>
        <v>90503140160129999200</v>
      </c>
      <c r="L143" s="106" t="s">
        <v>197</v>
      </c>
    </row>
    <row r="144" spans="1:12" s="84" customFormat="1" ht="22.5">
      <c r="A144" s="99" t="s">
        <v>115</v>
      </c>
      <c r="B144" s="100" t="s">
        <v>7</v>
      </c>
      <c r="C144" s="101" t="s">
        <v>64</v>
      </c>
      <c r="D144" s="123" t="s">
        <v>191</v>
      </c>
      <c r="E144" s="151" t="s">
        <v>178</v>
      </c>
      <c r="F144" s="157"/>
      <c r="G144" s="128" t="s">
        <v>117</v>
      </c>
      <c r="H144" s="96">
        <v>207000</v>
      </c>
      <c r="I144" s="102">
        <v>200862.68</v>
      </c>
      <c r="J144" s="103">
        <v>6137.32</v>
      </c>
      <c r="K144" s="117" t="str">
        <f t="shared" si="4"/>
        <v>90503140160129999240</v>
      </c>
      <c r="L144" s="106" t="s">
        <v>198</v>
      </c>
    </row>
    <row r="145" spans="1:12" s="84" customFormat="1">
      <c r="A145" s="79" t="s">
        <v>120</v>
      </c>
      <c r="B145" s="78" t="s">
        <v>7</v>
      </c>
      <c r="C145" s="120" t="s">
        <v>64</v>
      </c>
      <c r="D145" s="124" t="s">
        <v>191</v>
      </c>
      <c r="E145" s="154" t="s">
        <v>178</v>
      </c>
      <c r="F145" s="158"/>
      <c r="G145" s="121" t="s">
        <v>121</v>
      </c>
      <c r="H145" s="80">
        <v>207000</v>
      </c>
      <c r="I145" s="81">
        <v>200862.68</v>
      </c>
      <c r="J145" s="82">
        <f>IF(IF(H145="",0,H145)=0,0,(IF(H145&gt;0,IF(I145&gt;H145,0,H145-I145),IF(I145&gt;H145,H145-I145,0))))</f>
        <v>6137.32</v>
      </c>
      <c r="K145" s="117" t="str">
        <f t="shared" si="4"/>
        <v>90503140160129999244</v>
      </c>
      <c r="L145" s="83" t="str">
        <f>C145 &amp; D145 &amp;E145 &amp; F145 &amp; G145</f>
        <v>90503140160129999244</v>
      </c>
    </row>
    <row r="146" spans="1:12" s="84" customFormat="1">
      <c r="A146" s="99"/>
      <c r="B146" s="100" t="s">
        <v>7</v>
      </c>
      <c r="C146" s="101" t="s">
        <v>64</v>
      </c>
      <c r="D146" s="123" t="s">
        <v>191</v>
      </c>
      <c r="E146" s="151" t="s">
        <v>200</v>
      </c>
      <c r="F146" s="157"/>
      <c r="G146" s="128" t="s">
        <v>70</v>
      </c>
      <c r="H146" s="96">
        <v>998900</v>
      </c>
      <c r="I146" s="102">
        <v>198000</v>
      </c>
      <c r="J146" s="103">
        <v>800900</v>
      </c>
      <c r="K146" s="117" t="str">
        <f t="shared" si="4"/>
        <v>90503140160170520000</v>
      </c>
      <c r="L146" s="106" t="s">
        <v>199</v>
      </c>
    </row>
    <row r="147" spans="1:12" s="84" customFormat="1" ht="56.25">
      <c r="A147" s="99" t="s">
        <v>103</v>
      </c>
      <c r="B147" s="100" t="s">
        <v>7</v>
      </c>
      <c r="C147" s="101" t="s">
        <v>64</v>
      </c>
      <c r="D147" s="123" t="s">
        <v>191</v>
      </c>
      <c r="E147" s="151" t="s">
        <v>200</v>
      </c>
      <c r="F147" s="157"/>
      <c r="G147" s="128" t="s">
        <v>105</v>
      </c>
      <c r="H147" s="96">
        <v>968800</v>
      </c>
      <c r="I147" s="102">
        <v>198000</v>
      </c>
      <c r="J147" s="103">
        <v>770800</v>
      </c>
      <c r="K147" s="117" t="str">
        <f t="shared" si="4"/>
        <v>90503140160170520100</v>
      </c>
      <c r="L147" s="106" t="s">
        <v>201</v>
      </c>
    </row>
    <row r="148" spans="1:12" s="84" customFormat="1" ht="22.5">
      <c r="A148" s="99" t="s">
        <v>106</v>
      </c>
      <c r="B148" s="100" t="s">
        <v>7</v>
      </c>
      <c r="C148" s="101" t="s">
        <v>64</v>
      </c>
      <c r="D148" s="123" t="s">
        <v>191</v>
      </c>
      <c r="E148" s="151" t="s">
        <v>200</v>
      </c>
      <c r="F148" s="157"/>
      <c r="G148" s="128" t="s">
        <v>108</v>
      </c>
      <c r="H148" s="96">
        <v>968800</v>
      </c>
      <c r="I148" s="102">
        <v>198000</v>
      </c>
      <c r="J148" s="103">
        <v>770800</v>
      </c>
      <c r="K148" s="117" t="str">
        <f t="shared" si="4"/>
        <v>90503140160170520120</v>
      </c>
      <c r="L148" s="106" t="s">
        <v>202</v>
      </c>
    </row>
    <row r="149" spans="1:12" s="84" customFormat="1" ht="45">
      <c r="A149" s="79" t="s">
        <v>195</v>
      </c>
      <c r="B149" s="78" t="s">
        <v>7</v>
      </c>
      <c r="C149" s="120" t="s">
        <v>64</v>
      </c>
      <c r="D149" s="124" t="s">
        <v>191</v>
      </c>
      <c r="E149" s="154" t="s">
        <v>200</v>
      </c>
      <c r="F149" s="158"/>
      <c r="G149" s="121" t="s">
        <v>196</v>
      </c>
      <c r="H149" s="80">
        <v>968800</v>
      </c>
      <c r="I149" s="81">
        <v>198000</v>
      </c>
      <c r="J149" s="82">
        <f>IF(IF(H149="",0,H149)=0,0,(IF(H149&gt;0,IF(I149&gt;H149,0,H149-I149),IF(I149&gt;H149,H149-I149,0))))</f>
        <v>770800</v>
      </c>
      <c r="K149" s="117" t="str">
        <f t="shared" si="4"/>
        <v>90503140160170520123</v>
      </c>
      <c r="L149" s="83" t="str">
        <f>C149 &amp; D149 &amp;E149 &amp; F149 &amp; G149</f>
        <v>90503140160170520123</v>
      </c>
    </row>
    <row r="150" spans="1:12" s="84" customFormat="1" ht="22.5">
      <c r="A150" s="99" t="s">
        <v>113</v>
      </c>
      <c r="B150" s="100" t="s">
        <v>7</v>
      </c>
      <c r="C150" s="101" t="s">
        <v>64</v>
      </c>
      <c r="D150" s="123" t="s">
        <v>191</v>
      </c>
      <c r="E150" s="151" t="s">
        <v>200</v>
      </c>
      <c r="F150" s="157"/>
      <c r="G150" s="128" t="s">
        <v>7</v>
      </c>
      <c r="H150" s="96">
        <v>30100</v>
      </c>
      <c r="I150" s="102">
        <v>0</v>
      </c>
      <c r="J150" s="103">
        <v>30100</v>
      </c>
      <c r="K150" s="117" t="str">
        <f t="shared" si="4"/>
        <v>90503140160170520200</v>
      </c>
      <c r="L150" s="106" t="s">
        <v>203</v>
      </c>
    </row>
    <row r="151" spans="1:12" s="84" customFormat="1" ht="22.5">
      <c r="A151" s="99" t="s">
        <v>115</v>
      </c>
      <c r="B151" s="100" t="s">
        <v>7</v>
      </c>
      <c r="C151" s="101" t="s">
        <v>64</v>
      </c>
      <c r="D151" s="123" t="s">
        <v>191</v>
      </c>
      <c r="E151" s="151" t="s">
        <v>200</v>
      </c>
      <c r="F151" s="157"/>
      <c r="G151" s="128" t="s">
        <v>117</v>
      </c>
      <c r="H151" s="96">
        <v>30100</v>
      </c>
      <c r="I151" s="102">
        <v>0</v>
      </c>
      <c r="J151" s="103">
        <v>30100</v>
      </c>
      <c r="K151" s="117" t="str">
        <f t="shared" si="4"/>
        <v>90503140160170520240</v>
      </c>
      <c r="L151" s="106" t="s">
        <v>204</v>
      </c>
    </row>
    <row r="152" spans="1:12" s="84" customFormat="1" ht="22.5">
      <c r="A152" s="79" t="s">
        <v>118</v>
      </c>
      <c r="B152" s="78" t="s">
        <v>7</v>
      </c>
      <c r="C152" s="120" t="s">
        <v>64</v>
      </c>
      <c r="D152" s="124" t="s">
        <v>191</v>
      </c>
      <c r="E152" s="154" t="s">
        <v>200</v>
      </c>
      <c r="F152" s="158"/>
      <c r="G152" s="121" t="s">
        <v>119</v>
      </c>
      <c r="H152" s="80">
        <v>6650</v>
      </c>
      <c r="I152" s="81">
        <v>0</v>
      </c>
      <c r="J152" s="82">
        <f>IF(IF(H152="",0,H152)=0,0,(IF(H152&gt;0,IF(I152&gt;H152,0,H152-I152),IF(I152&gt;H152,H152-I152,0))))</f>
        <v>6650</v>
      </c>
      <c r="K152" s="117" t="str">
        <f t="shared" si="4"/>
        <v>90503140160170520242</v>
      </c>
      <c r="L152" s="83" t="str">
        <f>C152 &amp; D152 &amp;E152 &amp; F152 &amp; G152</f>
        <v>90503140160170520242</v>
      </c>
    </row>
    <row r="153" spans="1:12" s="84" customFormat="1">
      <c r="A153" s="79" t="s">
        <v>120</v>
      </c>
      <c r="B153" s="78" t="s">
        <v>7</v>
      </c>
      <c r="C153" s="120" t="s">
        <v>64</v>
      </c>
      <c r="D153" s="124" t="s">
        <v>191</v>
      </c>
      <c r="E153" s="154" t="s">
        <v>200</v>
      </c>
      <c r="F153" s="158"/>
      <c r="G153" s="121" t="s">
        <v>121</v>
      </c>
      <c r="H153" s="80">
        <v>23450</v>
      </c>
      <c r="I153" s="81">
        <v>0</v>
      </c>
      <c r="J153" s="82">
        <f>IF(IF(H153="",0,H153)=0,0,(IF(H153&gt;0,IF(I153&gt;H153,0,H153-I153),IF(I153&gt;H153,H153-I153,0))))</f>
        <v>23450</v>
      </c>
      <c r="K153" s="117" t="str">
        <f t="shared" si="4"/>
        <v>90503140160170520244</v>
      </c>
      <c r="L153" s="83" t="str">
        <f>C153 &amp; D153 &amp;E153 &amp; F153 &amp; G153</f>
        <v>90503140160170520244</v>
      </c>
    </row>
    <row r="154" spans="1:12" s="84" customFormat="1">
      <c r="A154" s="99"/>
      <c r="B154" s="100" t="s">
        <v>7</v>
      </c>
      <c r="C154" s="101" t="s">
        <v>64</v>
      </c>
      <c r="D154" s="123" t="s">
        <v>191</v>
      </c>
      <c r="E154" s="151" t="s">
        <v>206</v>
      </c>
      <c r="F154" s="157"/>
      <c r="G154" s="128" t="s">
        <v>70</v>
      </c>
      <c r="H154" s="96">
        <v>2000</v>
      </c>
      <c r="I154" s="102">
        <v>0</v>
      </c>
      <c r="J154" s="103">
        <v>2000</v>
      </c>
      <c r="K154" s="117" t="str">
        <f t="shared" si="4"/>
        <v>90503140170120380000</v>
      </c>
      <c r="L154" s="106" t="s">
        <v>205</v>
      </c>
    </row>
    <row r="155" spans="1:12" s="84" customFormat="1" ht="22.5">
      <c r="A155" s="99" t="s">
        <v>113</v>
      </c>
      <c r="B155" s="100" t="s">
        <v>7</v>
      </c>
      <c r="C155" s="101" t="s">
        <v>64</v>
      </c>
      <c r="D155" s="123" t="s">
        <v>191</v>
      </c>
      <c r="E155" s="151" t="s">
        <v>206</v>
      </c>
      <c r="F155" s="157"/>
      <c r="G155" s="128" t="s">
        <v>7</v>
      </c>
      <c r="H155" s="96">
        <v>2000</v>
      </c>
      <c r="I155" s="102">
        <v>0</v>
      </c>
      <c r="J155" s="103">
        <v>2000</v>
      </c>
      <c r="K155" s="117" t="str">
        <f t="shared" si="4"/>
        <v>90503140170120380200</v>
      </c>
      <c r="L155" s="106" t="s">
        <v>207</v>
      </c>
    </row>
    <row r="156" spans="1:12" s="84" customFormat="1" ht="22.5">
      <c r="A156" s="99" t="s">
        <v>115</v>
      </c>
      <c r="B156" s="100" t="s">
        <v>7</v>
      </c>
      <c r="C156" s="101" t="s">
        <v>64</v>
      </c>
      <c r="D156" s="123" t="s">
        <v>191</v>
      </c>
      <c r="E156" s="151" t="s">
        <v>206</v>
      </c>
      <c r="F156" s="157"/>
      <c r="G156" s="128" t="s">
        <v>117</v>
      </c>
      <c r="H156" s="96">
        <v>2000</v>
      </c>
      <c r="I156" s="102">
        <v>0</v>
      </c>
      <c r="J156" s="103">
        <v>2000</v>
      </c>
      <c r="K156" s="117" t="str">
        <f t="shared" si="4"/>
        <v>90503140170120380240</v>
      </c>
      <c r="L156" s="106" t="s">
        <v>208</v>
      </c>
    </row>
    <row r="157" spans="1:12" s="84" customFormat="1">
      <c r="A157" s="79" t="s">
        <v>120</v>
      </c>
      <c r="B157" s="78" t="s">
        <v>7</v>
      </c>
      <c r="C157" s="120" t="s">
        <v>64</v>
      </c>
      <c r="D157" s="124" t="s">
        <v>191</v>
      </c>
      <c r="E157" s="154" t="s">
        <v>206</v>
      </c>
      <c r="F157" s="158"/>
      <c r="G157" s="121" t="s">
        <v>121</v>
      </c>
      <c r="H157" s="80">
        <v>2000</v>
      </c>
      <c r="I157" s="81">
        <v>0</v>
      </c>
      <c r="J157" s="82">
        <f>IF(IF(H157="",0,H157)=0,0,(IF(H157&gt;0,IF(I157&gt;H157,0,H157-I157),IF(I157&gt;H157,H157-I157,0))))</f>
        <v>2000</v>
      </c>
      <c r="K157" s="117" t="str">
        <f t="shared" si="4"/>
        <v>90503140170120380244</v>
      </c>
      <c r="L157" s="83" t="str">
        <f>C157 &amp; D157 &amp;E157 &amp; F157 &amp; G157</f>
        <v>90503140170120380244</v>
      </c>
    </row>
    <row r="158" spans="1:12" s="84" customFormat="1">
      <c r="A158" s="99"/>
      <c r="B158" s="100" t="s">
        <v>7</v>
      </c>
      <c r="C158" s="101" t="s">
        <v>64</v>
      </c>
      <c r="D158" s="123" t="s">
        <v>191</v>
      </c>
      <c r="E158" s="151" t="s">
        <v>210</v>
      </c>
      <c r="F158" s="157"/>
      <c r="G158" s="128" t="s">
        <v>70</v>
      </c>
      <c r="H158" s="96">
        <v>1000</v>
      </c>
      <c r="I158" s="102">
        <v>1000</v>
      </c>
      <c r="J158" s="103">
        <v>0</v>
      </c>
      <c r="K158" s="117" t="str">
        <f t="shared" si="4"/>
        <v>90503149990029990000</v>
      </c>
      <c r="L158" s="106" t="s">
        <v>209</v>
      </c>
    </row>
    <row r="159" spans="1:12" s="84" customFormat="1" ht="22.5">
      <c r="A159" s="99" t="s">
        <v>113</v>
      </c>
      <c r="B159" s="100" t="s">
        <v>7</v>
      </c>
      <c r="C159" s="101" t="s">
        <v>64</v>
      </c>
      <c r="D159" s="123" t="s">
        <v>191</v>
      </c>
      <c r="E159" s="151" t="s">
        <v>210</v>
      </c>
      <c r="F159" s="157"/>
      <c r="G159" s="128" t="s">
        <v>7</v>
      </c>
      <c r="H159" s="96">
        <v>1000</v>
      </c>
      <c r="I159" s="102">
        <v>1000</v>
      </c>
      <c r="J159" s="103">
        <v>0</v>
      </c>
      <c r="K159" s="117" t="str">
        <f t="shared" si="4"/>
        <v>90503149990029990200</v>
      </c>
      <c r="L159" s="106" t="s">
        <v>211</v>
      </c>
    </row>
    <row r="160" spans="1:12" s="84" customFormat="1" ht="22.5">
      <c r="A160" s="99" t="s">
        <v>115</v>
      </c>
      <c r="B160" s="100" t="s">
        <v>7</v>
      </c>
      <c r="C160" s="101" t="s">
        <v>64</v>
      </c>
      <c r="D160" s="123" t="s">
        <v>191</v>
      </c>
      <c r="E160" s="151" t="s">
        <v>210</v>
      </c>
      <c r="F160" s="157"/>
      <c r="G160" s="128" t="s">
        <v>117</v>
      </c>
      <c r="H160" s="96">
        <v>1000</v>
      </c>
      <c r="I160" s="102">
        <v>1000</v>
      </c>
      <c r="J160" s="103">
        <v>0</v>
      </c>
      <c r="K160" s="117" t="str">
        <f t="shared" si="4"/>
        <v>90503149990029990240</v>
      </c>
      <c r="L160" s="106" t="s">
        <v>212</v>
      </c>
    </row>
    <row r="161" spans="1:12" s="84" customFormat="1">
      <c r="A161" s="79" t="s">
        <v>120</v>
      </c>
      <c r="B161" s="78" t="s">
        <v>7</v>
      </c>
      <c r="C161" s="120" t="s">
        <v>64</v>
      </c>
      <c r="D161" s="124" t="s">
        <v>191</v>
      </c>
      <c r="E161" s="154" t="s">
        <v>210</v>
      </c>
      <c r="F161" s="158"/>
      <c r="G161" s="121" t="s">
        <v>121</v>
      </c>
      <c r="H161" s="80">
        <v>1000</v>
      </c>
      <c r="I161" s="81">
        <v>1000</v>
      </c>
      <c r="J161" s="82">
        <f>IF(IF(H161="",0,H161)=0,0,(IF(H161&gt;0,IF(I161&gt;H161,0,H161-I161),IF(I161&gt;H161,H161-I161,0))))</f>
        <v>0</v>
      </c>
      <c r="K161" s="117" t="str">
        <f t="shared" si="4"/>
        <v>90503149990029990244</v>
      </c>
      <c r="L161" s="83" t="str">
        <f>C161 &amp; D161 &amp;E161 &amp; F161 &amp; G161</f>
        <v>90503149990029990244</v>
      </c>
    </row>
    <row r="162" spans="1:12" s="84" customFormat="1">
      <c r="A162" s="99"/>
      <c r="B162" s="100" t="s">
        <v>7</v>
      </c>
      <c r="C162" s="101" t="s">
        <v>64</v>
      </c>
      <c r="D162" s="123" t="s">
        <v>191</v>
      </c>
      <c r="E162" s="151" t="s">
        <v>214</v>
      </c>
      <c r="F162" s="157"/>
      <c r="G162" s="128" t="s">
        <v>70</v>
      </c>
      <c r="H162" s="96">
        <v>991440</v>
      </c>
      <c r="I162" s="102">
        <v>525600</v>
      </c>
      <c r="J162" s="103">
        <v>465840</v>
      </c>
      <c r="K162" s="117" t="str">
        <f t="shared" si="4"/>
        <v>90503149990080550000</v>
      </c>
      <c r="L162" s="106" t="s">
        <v>213</v>
      </c>
    </row>
    <row r="163" spans="1:12" s="84" customFormat="1" ht="56.25">
      <c r="A163" s="99" t="s">
        <v>103</v>
      </c>
      <c r="B163" s="100" t="s">
        <v>7</v>
      </c>
      <c r="C163" s="101" t="s">
        <v>64</v>
      </c>
      <c r="D163" s="123" t="s">
        <v>191</v>
      </c>
      <c r="E163" s="151" t="s">
        <v>214</v>
      </c>
      <c r="F163" s="157"/>
      <c r="G163" s="128" t="s">
        <v>105</v>
      </c>
      <c r="H163" s="96">
        <v>796000</v>
      </c>
      <c r="I163" s="102">
        <v>396000</v>
      </c>
      <c r="J163" s="103">
        <v>400000</v>
      </c>
      <c r="K163" s="117" t="str">
        <f t="shared" si="4"/>
        <v>90503149990080550100</v>
      </c>
      <c r="L163" s="106" t="s">
        <v>215</v>
      </c>
    </row>
    <row r="164" spans="1:12" s="84" customFormat="1" ht="22.5">
      <c r="A164" s="99" t="s">
        <v>106</v>
      </c>
      <c r="B164" s="100" t="s">
        <v>7</v>
      </c>
      <c r="C164" s="101" t="s">
        <v>64</v>
      </c>
      <c r="D164" s="123" t="s">
        <v>191</v>
      </c>
      <c r="E164" s="151" t="s">
        <v>214</v>
      </c>
      <c r="F164" s="157"/>
      <c r="G164" s="128" t="s">
        <v>108</v>
      </c>
      <c r="H164" s="96">
        <v>796000</v>
      </c>
      <c r="I164" s="102">
        <v>396000</v>
      </c>
      <c r="J164" s="103">
        <v>400000</v>
      </c>
      <c r="K164" s="117" t="str">
        <f t="shared" si="4"/>
        <v>90503149990080550120</v>
      </c>
      <c r="L164" s="106" t="s">
        <v>216</v>
      </c>
    </row>
    <row r="165" spans="1:12" s="84" customFormat="1" ht="45">
      <c r="A165" s="79" t="s">
        <v>195</v>
      </c>
      <c r="B165" s="78" t="s">
        <v>7</v>
      </c>
      <c r="C165" s="120" t="s">
        <v>64</v>
      </c>
      <c r="D165" s="124" t="s">
        <v>191</v>
      </c>
      <c r="E165" s="154" t="s">
        <v>214</v>
      </c>
      <c r="F165" s="158"/>
      <c r="G165" s="121" t="s">
        <v>196</v>
      </c>
      <c r="H165" s="80">
        <v>796000</v>
      </c>
      <c r="I165" s="81">
        <v>396000</v>
      </c>
      <c r="J165" s="82">
        <f>IF(IF(H165="",0,H165)=0,0,(IF(H165&gt;0,IF(I165&gt;H165,0,H165-I165),IF(I165&gt;H165,H165-I165,0))))</f>
        <v>400000</v>
      </c>
      <c r="K165" s="117" t="str">
        <f t="shared" si="4"/>
        <v>90503149990080550123</v>
      </c>
      <c r="L165" s="83" t="str">
        <f>C165 &amp; D165 &amp;E165 &amp; F165 &amp; G165</f>
        <v>90503149990080550123</v>
      </c>
    </row>
    <row r="166" spans="1:12" s="84" customFormat="1" ht="22.5">
      <c r="A166" s="99" t="s">
        <v>113</v>
      </c>
      <c r="B166" s="100" t="s">
        <v>7</v>
      </c>
      <c r="C166" s="101" t="s">
        <v>64</v>
      </c>
      <c r="D166" s="123" t="s">
        <v>191</v>
      </c>
      <c r="E166" s="151" t="s">
        <v>214</v>
      </c>
      <c r="F166" s="157"/>
      <c r="G166" s="128" t="s">
        <v>7</v>
      </c>
      <c r="H166" s="96">
        <v>195440</v>
      </c>
      <c r="I166" s="102">
        <v>129600</v>
      </c>
      <c r="J166" s="103">
        <v>65840</v>
      </c>
      <c r="K166" s="117" t="str">
        <f t="shared" si="4"/>
        <v>90503149990080550200</v>
      </c>
      <c r="L166" s="106" t="s">
        <v>217</v>
      </c>
    </row>
    <row r="167" spans="1:12" s="84" customFormat="1" ht="22.5">
      <c r="A167" s="99" t="s">
        <v>115</v>
      </c>
      <c r="B167" s="100" t="s">
        <v>7</v>
      </c>
      <c r="C167" s="101" t="s">
        <v>64</v>
      </c>
      <c r="D167" s="123" t="s">
        <v>191</v>
      </c>
      <c r="E167" s="151" t="s">
        <v>214</v>
      </c>
      <c r="F167" s="157"/>
      <c r="G167" s="128" t="s">
        <v>117</v>
      </c>
      <c r="H167" s="96">
        <v>195440</v>
      </c>
      <c r="I167" s="102">
        <v>129600</v>
      </c>
      <c r="J167" s="103">
        <v>65840</v>
      </c>
      <c r="K167" s="117" t="str">
        <f t="shared" si="4"/>
        <v>90503149990080550240</v>
      </c>
      <c r="L167" s="106" t="s">
        <v>218</v>
      </c>
    </row>
    <row r="168" spans="1:12" s="84" customFormat="1">
      <c r="A168" s="79" t="s">
        <v>120</v>
      </c>
      <c r="B168" s="78" t="s">
        <v>7</v>
      </c>
      <c r="C168" s="120" t="s">
        <v>64</v>
      </c>
      <c r="D168" s="124" t="s">
        <v>191</v>
      </c>
      <c r="E168" s="154" t="s">
        <v>214</v>
      </c>
      <c r="F168" s="158"/>
      <c r="G168" s="121" t="s">
        <v>121</v>
      </c>
      <c r="H168" s="80">
        <v>195440</v>
      </c>
      <c r="I168" s="81">
        <v>129600</v>
      </c>
      <c r="J168" s="82">
        <f>IF(IF(H168="",0,H168)=0,0,(IF(H168&gt;0,IF(I168&gt;H168,0,H168-I168),IF(I168&gt;H168,H168-I168,0))))</f>
        <v>65840</v>
      </c>
      <c r="K168" s="117" t="str">
        <f t="shared" si="4"/>
        <v>90503149990080550244</v>
      </c>
      <c r="L168" s="83" t="str">
        <f>C168 &amp; D168 &amp;E168 &amp; F168 &amp; G168</f>
        <v>90503149990080550244</v>
      </c>
    </row>
    <row r="169" spans="1:12" s="84" customFormat="1">
      <c r="A169" s="99" t="s">
        <v>219</v>
      </c>
      <c r="B169" s="100" t="s">
        <v>7</v>
      </c>
      <c r="C169" s="101" t="s">
        <v>64</v>
      </c>
      <c r="D169" s="123" t="s">
        <v>221</v>
      </c>
      <c r="E169" s="151" t="s">
        <v>94</v>
      </c>
      <c r="F169" s="157"/>
      <c r="G169" s="128" t="s">
        <v>70</v>
      </c>
      <c r="H169" s="96">
        <v>1818845.75</v>
      </c>
      <c r="I169" s="102">
        <v>1366970</v>
      </c>
      <c r="J169" s="103">
        <v>451875.75</v>
      </c>
      <c r="K169" s="117" t="str">
        <f t="shared" si="4"/>
        <v>90504000000000000000</v>
      </c>
      <c r="L169" s="106" t="s">
        <v>220</v>
      </c>
    </row>
    <row r="170" spans="1:12" s="84" customFormat="1">
      <c r="A170" s="99" t="s">
        <v>222</v>
      </c>
      <c r="B170" s="100" t="s">
        <v>7</v>
      </c>
      <c r="C170" s="101" t="s">
        <v>64</v>
      </c>
      <c r="D170" s="123" t="s">
        <v>224</v>
      </c>
      <c r="E170" s="151" t="s">
        <v>94</v>
      </c>
      <c r="F170" s="157"/>
      <c r="G170" s="128" t="s">
        <v>70</v>
      </c>
      <c r="H170" s="96">
        <v>19200</v>
      </c>
      <c r="I170" s="102">
        <v>0</v>
      </c>
      <c r="J170" s="103">
        <v>19200</v>
      </c>
      <c r="K170" s="117" t="str">
        <f t="shared" si="4"/>
        <v>90504050000000000000</v>
      </c>
      <c r="L170" s="106" t="s">
        <v>223</v>
      </c>
    </row>
    <row r="171" spans="1:12" s="84" customFormat="1">
      <c r="A171" s="99"/>
      <c r="B171" s="100" t="s">
        <v>7</v>
      </c>
      <c r="C171" s="101" t="s">
        <v>64</v>
      </c>
      <c r="D171" s="123" t="s">
        <v>224</v>
      </c>
      <c r="E171" s="151" t="s">
        <v>226</v>
      </c>
      <c r="F171" s="157"/>
      <c r="G171" s="128" t="s">
        <v>70</v>
      </c>
      <c r="H171" s="96">
        <v>19200</v>
      </c>
      <c r="I171" s="102">
        <v>0</v>
      </c>
      <c r="J171" s="103">
        <v>19200</v>
      </c>
      <c r="K171" s="117" t="str">
        <f t="shared" si="4"/>
        <v>90504059990073880000</v>
      </c>
      <c r="L171" s="106" t="s">
        <v>225</v>
      </c>
    </row>
    <row r="172" spans="1:12" s="84" customFormat="1" ht="22.5">
      <c r="A172" s="99" t="s">
        <v>113</v>
      </c>
      <c r="B172" s="100" t="s">
        <v>7</v>
      </c>
      <c r="C172" s="101" t="s">
        <v>64</v>
      </c>
      <c r="D172" s="123" t="s">
        <v>224</v>
      </c>
      <c r="E172" s="151" t="s">
        <v>226</v>
      </c>
      <c r="F172" s="157"/>
      <c r="G172" s="128" t="s">
        <v>7</v>
      </c>
      <c r="H172" s="96">
        <v>19200</v>
      </c>
      <c r="I172" s="102">
        <v>0</v>
      </c>
      <c r="J172" s="103">
        <v>19200</v>
      </c>
      <c r="K172" s="117" t="str">
        <f t="shared" si="4"/>
        <v>90504059990073880200</v>
      </c>
      <c r="L172" s="106" t="s">
        <v>227</v>
      </c>
    </row>
    <row r="173" spans="1:12" s="84" customFormat="1" ht="22.5">
      <c r="A173" s="99" t="s">
        <v>115</v>
      </c>
      <c r="B173" s="100" t="s">
        <v>7</v>
      </c>
      <c r="C173" s="101" t="s">
        <v>64</v>
      </c>
      <c r="D173" s="123" t="s">
        <v>224</v>
      </c>
      <c r="E173" s="151" t="s">
        <v>226</v>
      </c>
      <c r="F173" s="157"/>
      <c r="G173" s="128" t="s">
        <v>117</v>
      </c>
      <c r="H173" s="96">
        <v>19200</v>
      </c>
      <c r="I173" s="102">
        <v>0</v>
      </c>
      <c r="J173" s="103">
        <v>19200</v>
      </c>
      <c r="K173" s="117" t="str">
        <f t="shared" ref="K173:K204" si="5">C173 &amp; D173 &amp;E173 &amp; F173 &amp; G173</f>
        <v>90504059990073880240</v>
      </c>
      <c r="L173" s="106" t="s">
        <v>228</v>
      </c>
    </row>
    <row r="174" spans="1:12" s="84" customFormat="1">
      <c r="A174" s="79" t="s">
        <v>120</v>
      </c>
      <c r="B174" s="78" t="s">
        <v>7</v>
      </c>
      <c r="C174" s="120" t="s">
        <v>64</v>
      </c>
      <c r="D174" s="124" t="s">
        <v>224</v>
      </c>
      <c r="E174" s="154" t="s">
        <v>226</v>
      </c>
      <c r="F174" s="158"/>
      <c r="G174" s="121" t="s">
        <v>121</v>
      </c>
      <c r="H174" s="80">
        <v>19200</v>
      </c>
      <c r="I174" s="81">
        <v>0</v>
      </c>
      <c r="J174" s="82">
        <f>IF(IF(H174="",0,H174)=0,0,(IF(H174&gt;0,IF(I174&gt;H174,0,H174-I174),IF(I174&gt;H174,H174-I174,0))))</f>
        <v>19200</v>
      </c>
      <c r="K174" s="117" t="str">
        <f t="shared" si="5"/>
        <v>90504059990073880244</v>
      </c>
      <c r="L174" s="83" t="str">
        <f>C174 &amp; D174 &amp;E174 &amp; F174 &amp; G174</f>
        <v>90504059990073880244</v>
      </c>
    </row>
    <row r="175" spans="1:12" s="84" customFormat="1">
      <c r="A175" s="99" t="s">
        <v>229</v>
      </c>
      <c r="B175" s="100" t="s">
        <v>7</v>
      </c>
      <c r="C175" s="101" t="s">
        <v>64</v>
      </c>
      <c r="D175" s="123" t="s">
        <v>231</v>
      </c>
      <c r="E175" s="151" t="s">
        <v>94</v>
      </c>
      <c r="F175" s="157"/>
      <c r="G175" s="128" t="s">
        <v>70</v>
      </c>
      <c r="H175" s="96">
        <v>1796645.75</v>
      </c>
      <c r="I175" s="102">
        <v>1366970</v>
      </c>
      <c r="J175" s="103">
        <v>429675.75</v>
      </c>
      <c r="K175" s="117" t="str">
        <f t="shared" si="5"/>
        <v>90504090000000000000</v>
      </c>
      <c r="L175" s="106" t="s">
        <v>230</v>
      </c>
    </row>
    <row r="176" spans="1:12" s="84" customFormat="1">
      <c r="A176" s="99"/>
      <c r="B176" s="100" t="s">
        <v>7</v>
      </c>
      <c r="C176" s="101" t="s">
        <v>64</v>
      </c>
      <c r="D176" s="123" t="s">
        <v>231</v>
      </c>
      <c r="E176" s="151" t="s">
        <v>233</v>
      </c>
      <c r="F176" s="157"/>
      <c r="G176" s="128" t="s">
        <v>70</v>
      </c>
      <c r="H176" s="96">
        <v>133000</v>
      </c>
      <c r="I176" s="102">
        <v>57200</v>
      </c>
      <c r="J176" s="103">
        <v>75800</v>
      </c>
      <c r="K176" s="117" t="str">
        <f t="shared" si="5"/>
        <v>90504090140180570000</v>
      </c>
      <c r="L176" s="106" t="s">
        <v>232</v>
      </c>
    </row>
    <row r="177" spans="1:12" s="84" customFormat="1" ht="22.5">
      <c r="A177" s="99" t="s">
        <v>113</v>
      </c>
      <c r="B177" s="100" t="s">
        <v>7</v>
      </c>
      <c r="C177" s="101" t="s">
        <v>64</v>
      </c>
      <c r="D177" s="123" t="s">
        <v>231</v>
      </c>
      <c r="E177" s="151" t="s">
        <v>233</v>
      </c>
      <c r="F177" s="157"/>
      <c r="G177" s="128" t="s">
        <v>7</v>
      </c>
      <c r="H177" s="96">
        <v>133000</v>
      </c>
      <c r="I177" s="102">
        <v>57200</v>
      </c>
      <c r="J177" s="103">
        <v>75800</v>
      </c>
      <c r="K177" s="117" t="str">
        <f t="shared" si="5"/>
        <v>90504090140180570200</v>
      </c>
      <c r="L177" s="106" t="s">
        <v>234</v>
      </c>
    </row>
    <row r="178" spans="1:12" s="84" customFormat="1" ht="22.5">
      <c r="A178" s="99" t="s">
        <v>115</v>
      </c>
      <c r="B178" s="100" t="s">
        <v>7</v>
      </c>
      <c r="C178" s="101" t="s">
        <v>64</v>
      </c>
      <c r="D178" s="123" t="s">
        <v>231</v>
      </c>
      <c r="E178" s="151" t="s">
        <v>233</v>
      </c>
      <c r="F178" s="157"/>
      <c r="G178" s="128" t="s">
        <v>117</v>
      </c>
      <c r="H178" s="96">
        <v>133000</v>
      </c>
      <c r="I178" s="102">
        <v>57200</v>
      </c>
      <c r="J178" s="103">
        <v>75800</v>
      </c>
      <c r="K178" s="117" t="str">
        <f t="shared" si="5"/>
        <v>90504090140180570240</v>
      </c>
      <c r="L178" s="106" t="s">
        <v>235</v>
      </c>
    </row>
    <row r="179" spans="1:12" s="84" customFormat="1">
      <c r="A179" s="79" t="s">
        <v>120</v>
      </c>
      <c r="B179" s="78" t="s">
        <v>7</v>
      </c>
      <c r="C179" s="120" t="s">
        <v>64</v>
      </c>
      <c r="D179" s="124" t="s">
        <v>231</v>
      </c>
      <c r="E179" s="154" t="s">
        <v>233</v>
      </c>
      <c r="F179" s="158"/>
      <c r="G179" s="121" t="s">
        <v>121</v>
      </c>
      <c r="H179" s="80">
        <v>133000</v>
      </c>
      <c r="I179" s="81">
        <v>57200</v>
      </c>
      <c r="J179" s="82">
        <f>IF(IF(H179="",0,H179)=0,0,(IF(H179&gt;0,IF(I179&gt;H179,0,H179-I179),IF(I179&gt;H179,H179-I179,0))))</f>
        <v>75800</v>
      </c>
      <c r="K179" s="117" t="str">
        <f t="shared" si="5"/>
        <v>90504090140180570244</v>
      </c>
      <c r="L179" s="83" t="str">
        <f>C179 &amp; D179 &amp;E179 &amp; F179 &amp; G179</f>
        <v>90504090140180570244</v>
      </c>
    </row>
    <row r="180" spans="1:12" s="84" customFormat="1">
      <c r="A180" s="99"/>
      <c r="B180" s="100" t="s">
        <v>7</v>
      </c>
      <c r="C180" s="101" t="s">
        <v>64</v>
      </c>
      <c r="D180" s="123" t="s">
        <v>231</v>
      </c>
      <c r="E180" s="151" t="s">
        <v>237</v>
      </c>
      <c r="F180" s="157"/>
      <c r="G180" s="128" t="s">
        <v>70</v>
      </c>
      <c r="H180" s="96">
        <v>1663645.75</v>
      </c>
      <c r="I180" s="102">
        <v>1309770</v>
      </c>
      <c r="J180" s="103">
        <v>353875.75</v>
      </c>
      <c r="K180" s="117" t="str">
        <f t="shared" si="5"/>
        <v>905040901401S0305000</v>
      </c>
      <c r="L180" s="106" t="s">
        <v>236</v>
      </c>
    </row>
    <row r="181" spans="1:12" s="84" customFormat="1" ht="22.5">
      <c r="A181" s="99" t="s">
        <v>113</v>
      </c>
      <c r="B181" s="100" t="s">
        <v>7</v>
      </c>
      <c r="C181" s="101" t="s">
        <v>64</v>
      </c>
      <c r="D181" s="123" t="s">
        <v>231</v>
      </c>
      <c r="E181" s="151" t="s">
        <v>237</v>
      </c>
      <c r="F181" s="157"/>
      <c r="G181" s="128" t="s">
        <v>7</v>
      </c>
      <c r="H181" s="96">
        <v>1663645.75</v>
      </c>
      <c r="I181" s="102">
        <v>1309770</v>
      </c>
      <c r="J181" s="103">
        <v>353875.75</v>
      </c>
      <c r="K181" s="117" t="str">
        <f t="shared" si="5"/>
        <v>905040901401S0305200</v>
      </c>
      <c r="L181" s="106" t="s">
        <v>238</v>
      </c>
    </row>
    <row r="182" spans="1:12" s="84" customFormat="1" ht="22.5">
      <c r="A182" s="99" t="s">
        <v>115</v>
      </c>
      <c r="B182" s="100" t="s">
        <v>7</v>
      </c>
      <c r="C182" s="101" t="s">
        <v>64</v>
      </c>
      <c r="D182" s="123" t="s">
        <v>231</v>
      </c>
      <c r="E182" s="151" t="s">
        <v>237</v>
      </c>
      <c r="F182" s="157"/>
      <c r="G182" s="128" t="s">
        <v>117</v>
      </c>
      <c r="H182" s="96">
        <v>1663645.75</v>
      </c>
      <c r="I182" s="102">
        <v>1309770</v>
      </c>
      <c r="J182" s="103">
        <v>353875.75</v>
      </c>
      <c r="K182" s="117" t="str">
        <f t="shared" si="5"/>
        <v>905040901401S0305240</v>
      </c>
      <c r="L182" s="106" t="s">
        <v>239</v>
      </c>
    </row>
    <row r="183" spans="1:12" s="84" customFormat="1">
      <c r="A183" s="79" t="s">
        <v>120</v>
      </c>
      <c r="B183" s="78" t="s">
        <v>7</v>
      </c>
      <c r="C183" s="120" t="s">
        <v>64</v>
      </c>
      <c r="D183" s="124" t="s">
        <v>231</v>
      </c>
      <c r="E183" s="154" t="s">
        <v>237</v>
      </c>
      <c r="F183" s="158"/>
      <c r="G183" s="121" t="s">
        <v>121</v>
      </c>
      <c r="H183" s="80">
        <v>1663645.75</v>
      </c>
      <c r="I183" s="81">
        <v>1309770</v>
      </c>
      <c r="J183" s="82">
        <f>IF(IF(H183="",0,H183)=0,0,(IF(H183&gt;0,IF(I183&gt;H183,0,H183-I183),IF(I183&gt;H183,H183-I183,0))))</f>
        <v>353875.75</v>
      </c>
      <c r="K183" s="117" t="str">
        <f t="shared" si="5"/>
        <v>905040901401S0305244</v>
      </c>
      <c r="L183" s="83" t="str">
        <f>C183 &amp; D183 &amp;E183 &amp; F183 &amp; G183</f>
        <v>905040901401S0305244</v>
      </c>
    </row>
    <row r="184" spans="1:12" s="84" customFormat="1">
      <c r="A184" s="99" t="s">
        <v>240</v>
      </c>
      <c r="B184" s="100" t="s">
        <v>7</v>
      </c>
      <c r="C184" s="101" t="s">
        <v>64</v>
      </c>
      <c r="D184" s="123" t="s">
        <v>242</v>
      </c>
      <c r="E184" s="151" t="s">
        <v>94</v>
      </c>
      <c r="F184" s="157"/>
      <c r="G184" s="128" t="s">
        <v>70</v>
      </c>
      <c r="H184" s="96">
        <v>3000</v>
      </c>
      <c r="I184" s="102">
        <v>0</v>
      </c>
      <c r="J184" s="103">
        <v>3000</v>
      </c>
      <c r="K184" s="117" t="str">
        <f t="shared" si="5"/>
        <v>90504120000000000000</v>
      </c>
      <c r="L184" s="106" t="s">
        <v>241</v>
      </c>
    </row>
    <row r="185" spans="1:12" s="84" customFormat="1">
      <c r="A185" s="99"/>
      <c r="B185" s="100" t="s">
        <v>7</v>
      </c>
      <c r="C185" s="101" t="s">
        <v>64</v>
      </c>
      <c r="D185" s="123" t="s">
        <v>242</v>
      </c>
      <c r="E185" s="151" t="s">
        <v>244</v>
      </c>
      <c r="F185" s="157"/>
      <c r="G185" s="128" t="s">
        <v>70</v>
      </c>
      <c r="H185" s="96">
        <v>3000</v>
      </c>
      <c r="I185" s="102">
        <v>0</v>
      </c>
      <c r="J185" s="103">
        <v>3000</v>
      </c>
      <c r="K185" s="117" t="str">
        <f t="shared" si="5"/>
        <v>90504120180129990000</v>
      </c>
      <c r="L185" s="106" t="s">
        <v>243</v>
      </c>
    </row>
    <row r="186" spans="1:12" s="84" customFormat="1" ht="22.5">
      <c r="A186" s="99" t="s">
        <v>113</v>
      </c>
      <c r="B186" s="100" t="s">
        <v>7</v>
      </c>
      <c r="C186" s="101" t="s">
        <v>64</v>
      </c>
      <c r="D186" s="123" t="s">
        <v>242</v>
      </c>
      <c r="E186" s="151" t="s">
        <v>244</v>
      </c>
      <c r="F186" s="157"/>
      <c r="G186" s="128" t="s">
        <v>7</v>
      </c>
      <c r="H186" s="96">
        <v>3000</v>
      </c>
      <c r="I186" s="102">
        <v>0</v>
      </c>
      <c r="J186" s="103">
        <v>3000</v>
      </c>
      <c r="K186" s="117" t="str">
        <f t="shared" si="5"/>
        <v>90504120180129990200</v>
      </c>
      <c r="L186" s="106" t="s">
        <v>245</v>
      </c>
    </row>
    <row r="187" spans="1:12" s="84" customFormat="1" ht="22.5">
      <c r="A187" s="99" t="s">
        <v>115</v>
      </c>
      <c r="B187" s="100" t="s">
        <v>7</v>
      </c>
      <c r="C187" s="101" t="s">
        <v>64</v>
      </c>
      <c r="D187" s="123" t="s">
        <v>242</v>
      </c>
      <c r="E187" s="151" t="s">
        <v>244</v>
      </c>
      <c r="F187" s="157"/>
      <c r="G187" s="128" t="s">
        <v>117</v>
      </c>
      <c r="H187" s="96">
        <v>3000</v>
      </c>
      <c r="I187" s="102">
        <v>0</v>
      </c>
      <c r="J187" s="103">
        <v>3000</v>
      </c>
      <c r="K187" s="117" t="str">
        <f t="shared" si="5"/>
        <v>90504120180129990240</v>
      </c>
      <c r="L187" s="106" t="s">
        <v>246</v>
      </c>
    </row>
    <row r="188" spans="1:12" s="84" customFormat="1">
      <c r="A188" s="79" t="s">
        <v>120</v>
      </c>
      <c r="B188" s="78" t="s">
        <v>7</v>
      </c>
      <c r="C188" s="120" t="s">
        <v>64</v>
      </c>
      <c r="D188" s="124" t="s">
        <v>242</v>
      </c>
      <c r="E188" s="154" t="s">
        <v>244</v>
      </c>
      <c r="F188" s="158"/>
      <c r="G188" s="121" t="s">
        <v>121</v>
      </c>
      <c r="H188" s="80">
        <v>3000</v>
      </c>
      <c r="I188" s="81">
        <v>0</v>
      </c>
      <c r="J188" s="82">
        <f>IF(IF(H188="",0,H188)=0,0,(IF(H188&gt;0,IF(I188&gt;H188,0,H188-I188),IF(I188&gt;H188,H188-I188,0))))</f>
        <v>3000</v>
      </c>
      <c r="K188" s="117" t="str">
        <f t="shared" si="5"/>
        <v>90504120180129990244</v>
      </c>
      <c r="L188" s="83" t="str">
        <f>C188 &amp; D188 &amp;E188 &amp; F188 &amp; G188</f>
        <v>90504120180129990244</v>
      </c>
    </row>
    <row r="189" spans="1:12" s="84" customFormat="1">
      <c r="A189" s="99" t="s">
        <v>247</v>
      </c>
      <c r="B189" s="100" t="s">
        <v>7</v>
      </c>
      <c r="C189" s="101" t="s">
        <v>64</v>
      </c>
      <c r="D189" s="123" t="s">
        <v>249</v>
      </c>
      <c r="E189" s="151" t="s">
        <v>94</v>
      </c>
      <c r="F189" s="157"/>
      <c r="G189" s="128" t="s">
        <v>70</v>
      </c>
      <c r="H189" s="96">
        <v>306000</v>
      </c>
      <c r="I189" s="102">
        <v>189404.38</v>
      </c>
      <c r="J189" s="103">
        <v>116595.62</v>
      </c>
      <c r="K189" s="117" t="str">
        <f t="shared" si="5"/>
        <v>90505000000000000000</v>
      </c>
      <c r="L189" s="106" t="s">
        <v>248</v>
      </c>
    </row>
    <row r="190" spans="1:12" s="84" customFormat="1">
      <c r="A190" s="99" t="s">
        <v>250</v>
      </c>
      <c r="B190" s="100" t="s">
        <v>7</v>
      </c>
      <c r="C190" s="101" t="s">
        <v>64</v>
      </c>
      <c r="D190" s="123" t="s">
        <v>252</v>
      </c>
      <c r="E190" s="151" t="s">
        <v>94</v>
      </c>
      <c r="F190" s="157"/>
      <c r="G190" s="128" t="s">
        <v>70</v>
      </c>
      <c r="H190" s="96">
        <v>306000</v>
      </c>
      <c r="I190" s="102">
        <v>189404.38</v>
      </c>
      <c r="J190" s="103">
        <v>116595.62</v>
      </c>
      <c r="K190" s="117" t="str">
        <f t="shared" si="5"/>
        <v>90505030000000000000</v>
      </c>
      <c r="L190" s="106" t="s">
        <v>251</v>
      </c>
    </row>
    <row r="191" spans="1:12" s="84" customFormat="1">
      <c r="A191" s="99"/>
      <c r="B191" s="100" t="s">
        <v>7</v>
      </c>
      <c r="C191" s="101" t="s">
        <v>64</v>
      </c>
      <c r="D191" s="123" t="s">
        <v>252</v>
      </c>
      <c r="E191" s="151" t="s">
        <v>254</v>
      </c>
      <c r="F191" s="157"/>
      <c r="G191" s="128" t="s">
        <v>70</v>
      </c>
      <c r="H191" s="96">
        <v>109000</v>
      </c>
      <c r="I191" s="102">
        <v>66404.38</v>
      </c>
      <c r="J191" s="103">
        <v>42595.62</v>
      </c>
      <c r="K191" s="117" t="str">
        <f t="shared" si="5"/>
        <v>90505030110129990000</v>
      </c>
      <c r="L191" s="106" t="s">
        <v>253</v>
      </c>
    </row>
    <row r="192" spans="1:12" s="84" customFormat="1" ht="22.5">
      <c r="A192" s="99" t="s">
        <v>113</v>
      </c>
      <c r="B192" s="100" t="s">
        <v>7</v>
      </c>
      <c r="C192" s="101" t="s">
        <v>64</v>
      </c>
      <c r="D192" s="123" t="s">
        <v>252</v>
      </c>
      <c r="E192" s="151" t="s">
        <v>254</v>
      </c>
      <c r="F192" s="157"/>
      <c r="G192" s="128" t="s">
        <v>7</v>
      </c>
      <c r="H192" s="96">
        <v>94000</v>
      </c>
      <c r="I192" s="102">
        <v>58063.38</v>
      </c>
      <c r="J192" s="103">
        <v>35936.620000000003</v>
      </c>
      <c r="K192" s="117" t="str">
        <f t="shared" si="5"/>
        <v>90505030110129990200</v>
      </c>
      <c r="L192" s="106" t="s">
        <v>255</v>
      </c>
    </row>
    <row r="193" spans="1:12" s="84" customFormat="1" ht="22.5">
      <c r="A193" s="99" t="s">
        <v>115</v>
      </c>
      <c r="B193" s="100" t="s">
        <v>7</v>
      </c>
      <c r="C193" s="101" t="s">
        <v>64</v>
      </c>
      <c r="D193" s="123" t="s">
        <v>252</v>
      </c>
      <c r="E193" s="151" t="s">
        <v>254</v>
      </c>
      <c r="F193" s="157"/>
      <c r="G193" s="128" t="s">
        <v>117</v>
      </c>
      <c r="H193" s="96">
        <v>94000</v>
      </c>
      <c r="I193" s="102">
        <v>58063.38</v>
      </c>
      <c r="J193" s="103">
        <v>35936.620000000003</v>
      </c>
      <c r="K193" s="117" t="str">
        <f t="shared" si="5"/>
        <v>90505030110129990240</v>
      </c>
      <c r="L193" s="106" t="s">
        <v>256</v>
      </c>
    </row>
    <row r="194" spans="1:12" s="84" customFormat="1">
      <c r="A194" s="79" t="s">
        <v>120</v>
      </c>
      <c r="B194" s="78" t="s">
        <v>7</v>
      </c>
      <c r="C194" s="120" t="s">
        <v>64</v>
      </c>
      <c r="D194" s="124" t="s">
        <v>252</v>
      </c>
      <c r="E194" s="154" t="s">
        <v>254</v>
      </c>
      <c r="F194" s="158"/>
      <c r="G194" s="121" t="s">
        <v>121</v>
      </c>
      <c r="H194" s="80">
        <v>94000</v>
      </c>
      <c r="I194" s="81">
        <v>58063.38</v>
      </c>
      <c r="J194" s="82">
        <f>IF(IF(H194="",0,H194)=0,0,(IF(H194&gt;0,IF(I194&gt;H194,0,H194-I194),IF(I194&gt;H194,H194-I194,0))))</f>
        <v>35936.620000000003</v>
      </c>
      <c r="K194" s="117" t="str">
        <f t="shared" si="5"/>
        <v>90505030110129990244</v>
      </c>
      <c r="L194" s="83" t="str">
        <f>C194 &amp; D194 &amp;E194 &amp; F194 &amp; G194</f>
        <v>90505030110129990244</v>
      </c>
    </row>
    <row r="195" spans="1:12" s="84" customFormat="1">
      <c r="A195" s="99" t="s">
        <v>124</v>
      </c>
      <c r="B195" s="100" t="s">
        <v>7</v>
      </c>
      <c r="C195" s="101" t="s">
        <v>64</v>
      </c>
      <c r="D195" s="123" t="s">
        <v>252</v>
      </c>
      <c r="E195" s="151" t="s">
        <v>254</v>
      </c>
      <c r="F195" s="157"/>
      <c r="G195" s="128" t="s">
        <v>126</v>
      </c>
      <c r="H195" s="96">
        <v>15000</v>
      </c>
      <c r="I195" s="102">
        <v>8341</v>
      </c>
      <c r="J195" s="103">
        <v>6659</v>
      </c>
      <c r="K195" s="117" t="str">
        <f t="shared" si="5"/>
        <v>90505030110129990800</v>
      </c>
      <c r="L195" s="106" t="s">
        <v>257</v>
      </c>
    </row>
    <row r="196" spans="1:12" s="84" customFormat="1">
      <c r="A196" s="99" t="s">
        <v>127</v>
      </c>
      <c r="B196" s="100" t="s">
        <v>7</v>
      </c>
      <c r="C196" s="101" t="s">
        <v>64</v>
      </c>
      <c r="D196" s="123" t="s">
        <v>252</v>
      </c>
      <c r="E196" s="151" t="s">
        <v>254</v>
      </c>
      <c r="F196" s="157"/>
      <c r="G196" s="128" t="s">
        <v>129</v>
      </c>
      <c r="H196" s="96">
        <v>15000</v>
      </c>
      <c r="I196" s="102">
        <v>8341</v>
      </c>
      <c r="J196" s="103">
        <v>6659</v>
      </c>
      <c r="K196" s="117" t="str">
        <f t="shared" si="5"/>
        <v>90505030110129990850</v>
      </c>
      <c r="L196" s="106" t="s">
        <v>258</v>
      </c>
    </row>
    <row r="197" spans="1:12" s="84" customFormat="1" ht="22.5">
      <c r="A197" s="79" t="s">
        <v>130</v>
      </c>
      <c r="B197" s="78" t="s">
        <v>7</v>
      </c>
      <c r="C197" s="120" t="s">
        <v>64</v>
      </c>
      <c r="D197" s="124" t="s">
        <v>252</v>
      </c>
      <c r="E197" s="154" t="s">
        <v>254</v>
      </c>
      <c r="F197" s="158"/>
      <c r="G197" s="121" t="s">
        <v>131</v>
      </c>
      <c r="H197" s="80">
        <v>11000</v>
      </c>
      <c r="I197" s="81">
        <v>8341</v>
      </c>
      <c r="J197" s="82">
        <f>IF(IF(H197="",0,H197)=0,0,(IF(H197&gt;0,IF(I197&gt;H197,0,H197-I197),IF(I197&gt;H197,H197-I197,0))))</f>
        <v>2659</v>
      </c>
      <c r="K197" s="117" t="str">
        <f t="shared" si="5"/>
        <v>90505030110129990851</v>
      </c>
      <c r="L197" s="83" t="str">
        <f>C197 &amp; D197 &amp;E197 &amp; F197 &amp; G197</f>
        <v>90505030110129990851</v>
      </c>
    </row>
    <row r="198" spans="1:12" s="84" customFormat="1">
      <c r="A198" s="79" t="s">
        <v>153</v>
      </c>
      <c r="B198" s="78" t="s">
        <v>7</v>
      </c>
      <c r="C198" s="120" t="s">
        <v>64</v>
      </c>
      <c r="D198" s="124" t="s">
        <v>252</v>
      </c>
      <c r="E198" s="154" t="s">
        <v>254</v>
      </c>
      <c r="F198" s="158"/>
      <c r="G198" s="121" t="s">
        <v>154</v>
      </c>
      <c r="H198" s="80">
        <v>4000</v>
      </c>
      <c r="I198" s="81">
        <v>0</v>
      </c>
      <c r="J198" s="82">
        <f>IF(IF(H198="",0,H198)=0,0,(IF(H198&gt;0,IF(I198&gt;H198,0,H198-I198),IF(I198&gt;H198,H198-I198,0))))</f>
        <v>4000</v>
      </c>
      <c r="K198" s="117" t="str">
        <f t="shared" si="5"/>
        <v>90505030110129990852</v>
      </c>
      <c r="L198" s="83" t="str">
        <f>C198 &amp; D198 &amp;E198 &amp; F198 &amp; G198</f>
        <v>90505030110129990852</v>
      </c>
    </row>
    <row r="199" spans="1:12" s="84" customFormat="1">
      <c r="A199" s="99"/>
      <c r="B199" s="100" t="s">
        <v>7</v>
      </c>
      <c r="C199" s="101" t="s">
        <v>64</v>
      </c>
      <c r="D199" s="123" t="s">
        <v>252</v>
      </c>
      <c r="E199" s="151" t="s">
        <v>260</v>
      </c>
      <c r="F199" s="157"/>
      <c r="G199" s="128" t="s">
        <v>70</v>
      </c>
      <c r="H199" s="96">
        <v>197000</v>
      </c>
      <c r="I199" s="102">
        <v>123000</v>
      </c>
      <c r="J199" s="103">
        <v>74000</v>
      </c>
      <c r="K199" s="117" t="str">
        <f t="shared" si="5"/>
        <v>90505030110281340000</v>
      </c>
      <c r="L199" s="106" t="s">
        <v>259</v>
      </c>
    </row>
    <row r="200" spans="1:12" s="84" customFormat="1">
      <c r="A200" s="99" t="s">
        <v>261</v>
      </c>
      <c r="B200" s="100" t="s">
        <v>7</v>
      </c>
      <c r="C200" s="101" t="s">
        <v>64</v>
      </c>
      <c r="D200" s="123" t="s">
        <v>252</v>
      </c>
      <c r="E200" s="151" t="s">
        <v>260</v>
      </c>
      <c r="F200" s="157"/>
      <c r="G200" s="128" t="s">
        <v>8</v>
      </c>
      <c r="H200" s="96">
        <v>197000</v>
      </c>
      <c r="I200" s="102">
        <v>123000</v>
      </c>
      <c r="J200" s="103">
        <v>74000</v>
      </c>
      <c r="K200" s="117" t="str">
        <f t="shared" si="5"/>
        <v>90505030110281340500</v>
      </c>
      <c r="L200" s="106" t="s">
        <v>262</v>
      </c>
    </row>
    <row r="201" spans="1:12" s="84" customFormat="1">
      <c r="A201" s="79" t="s">
        <v>263</v>
      </c>
      <c r="B201" s="78" t="s">
        <v>7</v>
      </c>
      <c r="C201" s="120" t="s">
        <v>64</v>
      </c>
      <c r="D201" s="124" t="s">
        <v>252</v>
      </c>
      <c r="E201" s="154" t="s">
        <v>260</v>
      </c>
      <c r="F201" s="158"/>
      <c r="G201" s="121" t="s">
        <v>264</v>
      </c>
      <c r="H201" s="80">
        <v>197000</v>
      </c>
      <c r="I201" s="81">
        <v>123000</v>
      </c>
      <c r="J201" s="82">
        <f>IF(IF(H201="",0,H201)=0,0,(IF(H201&gt;0,IF(I201&gt;H201,0,H201-I201),IF(I201&gt;H201,H201-I201,0))))</f>
        <v>74000</v>
      </c>
      <c r="K201" s="117" t="str">
        <f t="shared" si="5"/>
        <v>90505030110281340540</v>
      </c>
      <c r="L201" s="83" t="str">
        <f>C201 &amp; D201 &amp;E201 &amp; F201 &amp; G201</f>
        <v>90505030110281340540</v>
      </c>
    </row>
    <row r="202" spans="1:12" s="84" customFormat="1">
      <c r="A202" s="99" t="s">
        <v>265</v>
      </c>
      <c r="B202" s="100" t="s">
        <v>7</v>
      </c>
      <c r="C202" s="101" t="s">
        <v>64</v>
      </c>
      <c r="D202" s="123" t="s">
        <v>267</v>
      </c>
      <c r="E202" s="151" t="s">
        <v>94</v>
      </c>
      <c r="F202" s="157"/>
      <c r="G202" s="128" t="s">
        <v>70</v>
      </c>
      <c r="H202" s="96">
        <v>935000</v>
      </c>
      <c r="I202" s="102">
        <v>784406.42</v>
      </c>
      <c r="J202" s="103">
        <v>150593.57999999999</v>
      </c>
      <c r="K202" s="117" t="str">
        <f t="shared" si="5"/>
        <v>90508000000000000000</v>
      </c>
      <c r="L202" s="106" t="s">
        <v>266</v>
      </c>
    </row>
    <row r="203" spans="1:12" s="84" customFormat="1">
      <c r="A203" s="99" t="s">
        <v>268</v>
      </c>
      <c r="B203" s="100" t="s">
        <v>7</v>
      </c>
      <c r="C203" s="101" t="s">
        <v>64</v>
      </c>
      <c r="D203" s="123" t="s">
        <v>270</v>
      </c>
      <c r="E203" s="151" t="s">
        <v>94</v>
      </c>
      <c r="F203" s="157"/>
      <c r="G203" s="128" t="s">
        <v>70</v>
      </c>
      <c r="H203" s="96">
        <v>774000</v>
      </c>
      <c r="I203" s="102">
        <v>666700</v>
      </c>
      <c r="J203" s="103">
        <v>107300</v>
      </c>
      <c r="K203" s="117" t="str">
        <f t="shared" si="5"/>
        <v>90508010000000000000</v>
      </c>
      <c r="L203" s="106" t="s">
        <v>269</v>
      </c>
    </row>
    <row r="204" spans="1:12" s="84" customFormat="1">
      <c r="A204" s="99"/>
      <c r="B204" s="100" t="s">
        <v>7</v>
      </c>
      <c r="C204" s="101" t="s">
        <v>64</v>
      </c>
      <c r="D204" s="123" t="s">
        <v>270</v>
      </c>
      <c r="E204" s="151" t="s">
        <v>272</v>
      </c>
      <c r="F204" s="157"/>
      <c r="G204" s="128" t="s">
        <v>70</v>
      </c>
      <c r="H204" s="96">
        <v>763000</v>
      </c>
      <c r="I204" s="102">
        <v>663200</v>
      </c>
      <c r="J204" s="103">
        <v>99800</v>
      </c>
      <c r="K204" s="117" t="str">
        <f t="shared" si="5"/>
        <v>90508010120181690000</v>
      </c>
      <c r="L204" s="106" t="s">
        <v>271</v>
      </c>
    </row>
    <row r="205" spans="1:12" s="84" customFormat="1">
      <c r="A205" s="99" t="s">
        <v>261</v>
      </c>
      <c r="B205" s="100" t="s">
        <v>7</v>
      </c>
      <c r="C205" s="101" t="s">
        <v>64</v>
      </c>
      <c r="D205" s="123" t="s">
        <v>270</v>
      </c>
      <c r="E205" s="151" t="s">
        <v>272</v>
      </c>
      <c r="F205" s="157"/>
      <c r="G205" s="128" t="s">
        <v>8</v>
      </c>
      <c r="H205" s="96">
        <v>763000</v>
      </c>
      <c r="I205" s="102">
        <v>663200</v>
      </c>
      <c r="J205" s="103">
        <v>99800</v>
      </c>
      <c r="K205" s="117" t="str">
        <f t="shared" ref="K205:K216" si="6">C205 &amp; D205 &amp;E205 &amp; F205 &amp; G205</f>
        <v>90508010120181690500</v>
      </c>
      <c r="L205" s="106" t="s">
        <v>273</v>
      </c>
    </row>
    <row r="206" spans="1:12" s="84" customFormat="1">
      <c r="A206" s="79" t="s">
        <v>263</v>
      </c>
      <c r="B206" s="78" t="s">
        <v>7</v>
      </c>
      <c r="C206" s="120" t="s">
        <v>64</v>
      </c>
      <c r="D206" s="124" t="s">
        <v>270</v>
      </c>
      <c r="E206" s="154" t="s">
        <v>272</v>
      </c>
      <c r="F206" s="158"/>
      <c r="G206" s="121" t="s">
        <v>264</v>
      </c>
      <c r="H206" s="80">
        <v>763000</v>
      </c>
      <c r="I206" s="81">
        <v>663200</v>
      </c>
      <c r="J206" s="82">
        <f>IF(IF(H206="",0,H206)=0,0,(IF(H206&gt;0,IF(I206&gt;H206,0,H206-I206),IF(I206&gt;H206,H206-I206,0))))</f>
        <v>99800</v>
      </c>
      <c r="K206" s="117" t="str">
        <f t="shared" si="6"/>
        <v>90508010120181690540</v>
      </c>
      <c r="L206" s="83" t="str">
        <f>C206 &amp; D206 &amp;E206 &amp; F206 &amp; G206</f>
        <v>90508010120181690540</v>
      </c>
    </row>
    <row r="207" spans="1:12" s="84" customFormat="1">
      <c r="A207" s="99"/>
      <c r="B207" s="100" t="s">
        <v>7</v>
      </c>
      <c r="C207" s="101" t="s">
        <v>64</v>
      </c>
      <c r="D207" s="123" t="s">
        <v>270</v>
      </c>
      <c r="E207" s="151" t="s">
        <v>275</v>
      </c>
      <c r="F207" s="157"/>
      <c r="G207" s="128" t="s">
        <v>70</v>
      </c>
      <c r="H207" s="96">
        <v>11000</v>
      </c>
      <c r="I207" s="102">
        <v>3500</v>
      </c>
      <c r="J207" s="103">
        <v>7500</v>
      </c>
      <c r="K207" s="117" t="str">
        <f t="shared" si="6"/>
        <v>90508010120282220000</v>
      </c>
      <c r="L207" s="106" t="s">
        <v>274</v>
      </c>
    </row>
    <row r="208" spans="1:12" s="84" customFormat="1">
      <c r="A208" s="99" t="s">
        <v>261</v>
      </c>
      <c r="B208" s="100" t="s">
        <v>7</v>
      </c>
      <c r="C208" s="101" t="s">
        <v>64</v>
      </c>
      <c r="D208" s="123" t="s">
        <v>270</v>
      </c>
      <c r="E208" s="151" t="s">
        <v>275</v>
      </c>
      <c r="F208" s="157"/>
      <c r="G208" s="128" t="s">
        <v>8</v>
      </c>
      <c r="H208" s="96">
        <v>11000</v>
      </c>
      <c r="I208" s="102">
        <v>3500</v>
      </c>
      <c r="J208" s="103">
        <v>7500</v>
      </c>
      <c r="K208" s="117" t="str">
        <f t="shared" si="6"/>
        <v>90508010120282220500</v>
      </c>
      <c r="L208" s="106" t="s">
        <v>276</v>
      </c>
    </row>
    <row r="209" spans="1:12" s="84" customFormat="1">
      <c r="A209" s="79" t="s">
        <v>263</v>
      </c>
      <c r="B209" s="78" t="s">
        <v>7</v>
      </c>
      <c r="C209" s="120" t="s">
        <v>64</v>
      </c>
      <c r="D209" s="124" t="s">
        <v>270</v>
      </c>
      <c r="E209" s="154" t="s">
        <v>275</v>
      </c>
      <c r="F209" s="158"/>
      <c r="G209" s="121" t="s">
        <v>264</v>
      </c>
      <c r="H209" s="80">
        <v>11000</v>
      </c>
      <c r="I209" s="81">
        <v>3500</v>
      </c>
      <c r="J209" s="82">
        <f>IF(IF(H209="",0,H209)=0,0,(IF(H209&gt;0,IF(I209&gt;H209,0,H209-I209),IF(I209&gt;H209,H209-I209,0))))</f>
        <v>7500</v>
      </c>
      <c r="K209" s="117" t="str">
        <f t="shared" si="6"/>
        <v>90508010120282220540</v>
      </c>
      <c r="L209" s="83" t="str">
        <f>C209 &amp; D209 &amp;E209 &amp; F209 &amp; G209</f>
        <v>90508010120282220540</v>
      </c>
    </row>
    <row r="210" spans="1:12" s="84" customFormat="1">
      <c r="A210" s="99" t="s">
        <v>277</v>
      </c>
      <c r="B210" s="100" t="s">
        <v>7</v>
      </c>
      <c r="C210" s="101" t="s">
        <v>64</v>
      </c>
      <c r="D210" s="123" t="s">
        <v>279</v>
      </c>
      <c r="E210" s="151" t="s">
        <v>94</v>
      </c>
      <c r="F210" s="157"/>
      <c r="G210" s="128" t="s">
        <v>70</v>
      </c>
      <c r="H210" s="96">
        <v>161000</v>
      </c>
      <c r="I210" s="102">
        <v>117706.42</v>
      </c>
      <c r="J210" s="103">
        <v>43293.58</v>
      </c>
      <c r="K210" s="117" t="str">
        <f t="shared" si="6"/>
        <v>90508040000000000000</v>
      </c>
      <c r="L210" s="106" t="s">
        <v>278</v>
      </c>
    </row>
    <row r="211" spans="1:12" s="84" customFormat="1">
      <c r="A211" s="99"/>
      <c r="B211" s="100" t="s">
        <v>7</v>
      </c>
      <c r="C211" s="101" t="s">
        <v>64</v>
      </c>
      <c r="D211" s="123" t="s">
        <v>279</v>
      </c>
      <c r="E211" s="151" t="s">
        <v>281</v>
      </c>
      <c r="F211" s="157"/>
      <c r="G211" s="128" t="s">
        <v>70</v>
      </c>
      <c r="H211" s="96">
        <v>161000</v>
      </c>
      <c r="I211" s="102">
        <v>117706.42</v>
      </c>
      <c r="J211" s="103">
        <v>43293.58</v>
      </c>
      <c r="K211" s="117" t="str">
        <f t="shared" si="6"/>
        <v>90508040120100590000</v>
      </c>
      <c r="L211" s="106" t="s">
        <v>280</v>
      </c>
    </row>
    <row r="212" spans="1:12" s="84" customFormat="1" ht="22.5">
      <c r="A212" s="99" t="s">
        <v>113</v>
      </c>
      <c r="B212" s="100" t="s">
        <v>7</v>
      </c>
      <c r="C212" s="101" t="s">
        <v>64</v>
      </c>
      <c r="D212" s="123" t="s">
        <v>279</v>
      </c>
      <c r="E212" s="151" t="s">
        <v>281</v>
      </c>
      <c r="F212" s="157"/>
      <c r="G212" s="128" t="s">
        <v>7</v>
      </c>
      <c r="H212" s="96">
        <v>161000</v>
      </c>
      <c r="I212" s="102">
        <v>117706.42</v>
      </c>
      <c r="J212" s="103">
        <v>43293.58</v>
      </c>
      <c r="K212" s="117" t="str">
        <f t="shared" si="6"/>
        <v>90508040120100590200</v>
      </c>
      <c r="L212" s="106" t="s">
        <v>282</v>
      </c>
    </row>
    <row r="213" spans="1:12" s="84" customFormat="1" ht="22.5">
      <c r="A213" s="99" t="s">
        <v>115</v>
      </c>
      <c r="B213" s="100" t="s">
        <v>7</v>
      </c>
      <c r="C213" s="101" t="s">
        <v>64</v>
      </c>
      <c r="D213" s="123" t="s">
        <v>279</v>
      </c>
      <c r="E213" s="151" t="s">
        <v>281</v>
      </c>
      <c r="F213" s="157"/>
      <c r="G213" s="128" t="s">
        <v>117</v>
      </c>
      <c r="H213" s="96">
        <v>161000</v>
      </c>
      <c r="I213" s="102">
        <v>117706.42</v>
      </c>
      <c r="J213" s="103">
        <v>43293.58</v>
      </c>
      <c r="K213" s="117" t="str">
        <f t="shared" si="6"/>
        <v>90508040120100590240</v>
      </c>
      <c r="L213" s="106" t="s">
        <v>283</v>
      </c>
    </row>
    <row r="214" spans="1:12" s="84" customFormat="1" ht="22.5">
      <c r="A214" s="79" t="s">
        <v>118</v>
      </c>
      <c r="B214" s="78" t="s">
        <v>7</v>
      </c>
      <c r="C214" s="120" t="s">
        <v>64</v>
      </c>
      <c r="D214" s="124" t="s">
        <v>279</v>
      </c>
      <c r="E214" s="154" t="s">
        <v>281</v>
      </c>
      <c r="F214" s="158"/>
      <c r="G214" s="121" t="s">
        <v>119</v>
      </c>
      <c r="H214" s="80">
        <v>8500</v>
      </c>
      <c r="I214" s="81">
        <v>4901.2299999999996</v>
      </c>
      <c r="J214" s="82">
        <f>IF(IF(H214="",0,H214)=0,0,(IF(H214&gt;0,IF(I214&gt;H214,0,H214-I214),IF(I214&gt;H214,H214-I214,0))))</f>
        <v>3598.77</v>
      </c>
      <c r="K214" s="117" t="str">
        <f t="shared" si="6"/>
        <v>90508040120100590242</v>
      </c>
      <c r="L214" s="83" t="str">
        <f>C214 &amp; D214 &amp;E214 &amp; F214 &amp; G214</f>
        <v>90508040120100590242</v>
      </c>
    </row>
    <row r="215" spans="1:12" s="84" customFormat="1">
      <c r="A215" s="79" t="s">
        <v>120</v>
      </c>
      <c r="B215" s="78" t="s">
        <v>7</v>
      </c>
      <c r="C215" s="120" t="s">
        <v>64</v>
      </c>
      <c r="D215" s="124" t="s">
        <v>279</v>
      </c>
      <c r="E215" s="154" t="s">
        <v>281</v>
      </c>
      <c r="F215" s="158"/>
      <c r="G215" s="121" t="s">
        <v>121</v>
      </c>
      <c r="H215" s="80">
        <v>41500</v>
      </c>
      <c r="I215" s="81">
        <v>27279.200000000001</v>
      </c>
      <c r="J215" s="82">
        <f>IF(IF(H215="",0,H215)=0,0,(IF(H215&gt;0,IF(I215&gt;H215,0,H215-I215),IF(I215&gt;H215,H215-I215,0))))</f>
        <v>14220.8</v>
      </c>
      <c r="K215" s="117" t="str">
        <f t="shared" si="6"/>
        <v>90508040120100590244</v>
      </c>
      <c r="L215" s="83" t="str">
        <f>C215 &amp; D215 &amp;E215 &amp; F215 &amp; G215</f>
        <v>90508040120100590244</v>
      </c>
    </row>
    <row r="216" spans="1:12" s="84" customFormat="1">
      <c r="A216" s="79" t="s">
        <v>122</v>
      </c>
      <c r="B216" s="78" t="s">
        <v>7</v>
      </c>
      <c r="C216" s="120" t="s">
        <v>64</v>
      </c>
      <c r="D216" s="124" t="s">
        <v>279</v>
      </c>
      <c r="E216" s="154" t="s">
        <v>281</v>
      </c>
      <c r="F216" s="158"/>
      <c r="G216" s="121" t="s">
        <v>123</v>
      </c>
      <c r="H216" s="80">
        <v>111000</v>
      </c>
      <c r="I216" s="81">
        <v>85525.99</v>
      </c>
      <c r="J216" s="82">
        <f>IF(IF(H216="",0,H216)=0,0,(IF(H216&gt;0,IF(I216&gt;H216,0,H216-I216),IF(I216&gt;H216,H216-I216,0))))</f>
        <v>25474.01</v>
      </c>
      <c r="K216" s="117" t="str">
        <f t="shared" si="6"/>
        <v>90508040120100590247</v>
      </c>
      <c r="L216" s="83" t="str">
        <f>C216 &amp; D216 &amp;E216 &amp; F216 &amp; G216</f>
        <v>90508040120100590247</v>
      </c>
    </row>
    <row r="217" spans="1:12" ht="5.25" hidden="1" customHeight="1" thickBot="1">
      <c r="A217" s="18"/>
      <c r="B217" s="30"/>
      <c r="C217" s="31"/>
      <c r="D217" s="31"/>
      <c r="E217" s="31"/>
      <c r="F217" s="31"/>
      <c r="G217" s="31"/>
      <c r="H217" s="47"/>
      <c r="I217" s="48"/>
      <c r="J217" s="53"/>
      <c r="K217" s="115"/>
    </row>
    <row r="218" spans="1:12" ht="13.5" thickBot="1">
      <c r="A218" s="26"/>
      <c r="B218" s="26"/>
      <c r="C218" s="22"/>
      <c r="D218" s="22"/>
      <c r="E218" s="22"/>
      <c r="F218" s="22"/>
      <c r="G218" s="22"/>
      <c r="H218" s="46"/>
      <c r="I218" s="46"/>
      <c r="J218" s="46"/>
      <c r="K218" s="46"/>
    </row>
    <row r="219" spans="1:12" ht="28.5" customHeight="1" thickBot="1">
      <c r="A219" s="41" t="s">
        <v>18</v>
      </c>
      <c r="B219" s="42">
        <v>450</v>
      </c>
      <c r="C219" s="212" t="s">
        <v>17</v>
      </c>
      <c r="D219" s="213"/>
      <c r="E219" s="213"/>
      <c r="F219" s="213"/>
      <c r="G219" s="214"/>
      <c r="H219" s="54">
        <f>0-H227</f>
        <v>-639000</v>
      </c>
      <c r="I219" s="54">
        <f>I15-I75</f>
        <v>-423190.32</v>
      </c>
      <c r="J219" s="92" t="s">
        <v>17</v>
      </c>
    </row>
    <row r="220" spans="1:12">
      <c r="A220" s="26"/>
      <c r="B220" s="29"/>
      <c r="C220" s="22"/>
      <c r="D220" s="22"/>
      <c r="E220" s="22"/>
      <c r="F220" s="22"/>
      <c r="G220" s="22"/>
      <c r="H220" s="22"/>
      <c r="I220" s="22"/>
      <c r="J220" s="22"/>
    </row>
    <row r="221" spans="1:12" ht="15">
      <c r="A221" s="178" t="s">
        <v>32</v>
      </c>
      <c r="B221" s="178"/>
      <c r="C221" s="178"/>
      <c r="D221" s="178"/>
      <c r="E221" s="178"/>
      <c r="F221" s="178"/>
      <c r="G221" s="178"/>
      <c r="H221" s="178"/>
      <c r="I221" s="178"/>
      <c r="J221" s="178"/>
      <c r="K221" s="112"/>
    </row>
    <row r="222" spans="1:12">
      <c r="A222" s="8"/>
      <c r="B222" s="25"/>
      <c r="C222" s="9"/>
      <c r="D222" s="9"/>
      <c r="E222" s="9"/>
      <c r="F222" s="9"/>
      <c r="G222" s="9"/>
      <c r="H222" s="10"/>
      <c r="I222" s="10"/>
      <c r="J222" s="40" t="s">
        <v>27</v>
      </c>
      <c r="K222" s="40"/>
    </row>
    <row r="223" spans="1:12" ht="17.100000000000001" customHeight="1">
      <c r="A223" s="179" t="s">
        <v>39</v>
      </c>
      <c r="B223" s="179" t="s">
        <v>40</v>
      </c>
      <c r="C223" s="191" t="s">
        <v>45</v>
      </c>
      <c r="D223" s="192"/>
      <c r="E223" s="192"/>
      <c r="F223" s="192"/>
      <c r="G223" s="193"/>
      <c r="H223" s="179" t="s">
        <v>42</v>
      </c>
      <c r="I223" s="179" t="s">
        <v>23</v>
      </c>
      <c r="J223" s="179" t="s">
        <v>43</v>
      </c>
      <c r="K223" s="113"/>
    </row>
    <row r="224" spans="1:12" ht="17.100000000000001" customHeight="1">
      <c r="A224" s="180"/>
      <c r="B224" s="180"/>
      <c r="C224" s="194"/>
      <c r="D224" s="195"/>
      <c r="E224" s="195"/>
      <c r="F224" s="195"/>
      <c r="G224" s="196"/>
      <c r="H224" s="180"/>
      <c r="I224" s="180"/>
      <c r="J224" s="180"/>
      <c r="K224" s="113"/>
    </row>
    <row r="225" spans="1:12" ht="17.100000000000001" customHeight="1">
      <c r="A225" s="181"/>
      <c r="B225" s="181"/>
      <c r="C225" s="197"/>
      <c r="D225" s="198"/>
      <c r="E225" s="198"/>
      <c r="F225" s="198"/>
      <c r="G225" s="199"/>
      <c r="H225" s="181"/>
      <c r="I225" s="181"/>
      <c r="J225" s="181"/>
      <c r="K225" s="113"/>
    </row>
    <row r="226" spans="1:12" ht="13.5" thickBot="1">
      <c r="A226" s="70">
        <v>1</v>
      </c>
      <c r="B226" s="12">
        <v>2</v>
      </c>
      <c r="C226" s="200">
        <v>3</v>
      </c>
      <c r="D226" s="201"/>
      <c r="E226" s="201"/>
      <c r="F226" s="201"/>
      <c r="G226" s="202"/>
      <c r="H226" s="13" t="s">
        <v>2</v>
      </c>
      <c r="I226" s="13" t="s">
        <v>25</v>
      </c>
      <c r="J226" s="13" t="s">
        <v>26</v>
      </c>
      <c r="K226" s="114"/>
    </row>
    <row r="227" spans="1:12" ht="12.75" customHeight="1">
      <c r="A227" s="74" t="s">
        <v>33</v>
      </c>
      <c r="B227" s="38" t="s">
        <v>8</v>
      </c>
      <c r="C227" s="182" t="s">
        <v>17</v>
      </c>
      <c r="D227" s="183"/>
      <c r="E227" s="183"/>
      <c r="F227" s="183"/>
      <c r="G227" s="184"/>
      <c r="H227" s="66">
        <f>H229+H234+H239</f>
        <v>639000</v>
      </c>
      <c r="I227" s="66">
        <f>I229+I234+I239</f>
        <v>423190.32</v>
      </c>
      <c r="J227" s="127">
        <f>J229+J234+J239</f>
        <v>215809.68</v>
      </c>
    </row>
    <row r="228" spans="1:12" ht="12.75" customHeight="1">
      <c r="A228" s="75" t="s">
        <v>11</v>
      </c>
      <c r="B228" s="39"/>
      <c r="C228" s="206"/>
      <c r="D228" s="207"/>
      <c r="E228" s="207"/>
      <c r="F228" s="207"/>
      <c r="G228" s="208"/>
      <c r="H228" s="43"/>
      <c r="I228" s="44"/>
      <c r="J228" s="45"/>
    </row>
    <row r="229" spans="1:12" ht="12.75" customHeight="1">
      <c r="A229" s="74" t="s">
        <v>34</v>
      </c>
      <c r="B229" s="49" t="s">
        <v>12</v>
      </c>
      <c r="C229" s="209" t="s">
        <v>17</v>
      </c>
      <c r="D229" s="210"/>
      <c r="E229" s="210"/>
      <c r="F229" s="210"/>
      <c r="G229" s="211"/>
      <c r="H229" s="52">
        <v>0</v>
      </c>
      <c r="I229" s="52">
        <v>0</v>
      </c>
      <c r="J229" s="89">
        <v>0</v>
      </c>
    </row>
    <row r="230" spans="1:12" ht="12.75" customHeight="1">
      <c r="A230" s="75" t="s">
        <v>10</v>
      </c>
      <c r="B230" s="50"/>
      <c r="C230" s="160"/>
      <c r="D230" s="161"/>
      <c r="E230" s="161"/>
      <c r="F230" s="161"/>
      <c r="G230" s="162"/>
      <c r="H230" s="62"/>
      <c r="I230" s="63"/>
      <c r="J230" s="64"/>
    </row>
    <row r="231" spans="1:12" hidden="1">
      <c r="A231" s="130"/>
      <c r="B231" s="131" t="s">
        <v>12</v>
      </c>
      <c r="C231" s="132"/>
      <c r="D231" s="175"/>
      <c r="E231" s="176"/>
      <c r="F231" s="176"/>
      <c r="G231" s="177"/>
      <c r="H231" s="133"/>
      <c r="I231" s="134"/>
      <c r="J231" s="135"/>
      <c r="K231" s="136" t="str">
        <f>C231 &amp; D231 &amp; G231</f>
        <v/>
      </c>
      <c r="L231" s="137"/>
    </row>
    <row r="232" spans="1:12" s="84" customFormat="1">
      <c r="A232" s="138"/>
      <c r="B232" s="139" t="s">
        <v>12</v>
      </c>
      <c r="C232" s="140"/>
      <c r="D232" s="168"/>
      <c r="E232" s="168"/>
      <c r="F232" s="168"/>
      <c r="G232" s="169"/>
      <c r="H232" s="141"/>
      <c r="I232" s="142"/>
      <c r="J232" s="143">
        <f>IF(IF(H232="",0,H232)=0,0,(IF(H232&gt;0,IF(I232&gt;H232,0,H232-I232),IF(I232&gt;H232,H232-I232,0))))</f>
        <v>0</v>
      </c>
      <c r="K232" s="144" t="str">
        <f>C232 &amp; D232 &amp; G232</f>
        <v/>
      </c>
      <c r="L232" s="145" t="str">
        <f>C232 &amp; D232 &amp; G232</f>
        <v/>
      </c>
    </row>
    <row r="233" spans="1:12" ht="12.75" hidden="1" customHeight="1">
      <c r="A233" s="76"/>
      <c r="B233" s="17"/>
      <c r="C233" s="14"/>
      <c r="D233" s="14"/>
      <c r="E233" s="14"/>
      <c r="F233" s="14"/>
      <c r="G233" s="14"/>
      <c r="H233" s="34"/>
      <c r="I233" s="35"/>
      <c r="J233" s="55"/>
      <c r="K233" s="116"/>
    </row>
    <row r="234" spans="1:12" ht="12.75" customHeight="1">
      <c r="A234" s="74" t="s">
        <v>35</v>
      </c>
      <c r="B234" s="50" t="s">
        <v>13</v>
      </c>
      <c r="C234" s="160" t="s">
        <v>17</v>
      </c>
      <c r="D234" s="161"/>
      <c r="E234" s="161"/>
      <c r="F234" s="161"/>
      <c r="G234" s="162"/>
      <c r="H234" s="52">
        <v>0</v>
      </c>
      <c r="I234" s="52">
        <v>0</v>
      </c>
      <c r="J234" s="90">
        <v>0</v>
      </c>
    </row>
    <row r="235" spans="1:12" ht="12.75" customHeight="1">
      <c r="A235" s="75" t="s">
        <v>10</v>
      </c>
      <c r="B235" s="50"/>
      <c r="C235" s="160"/>
      <c r="D235" s="161"/>
      <c r="E235" s="161"/>
      <c r="F235" s="161"/>
      <c r="G235" s="162"/>
      <c r="H235" s="62"/>
      <c r="I235" s="63"/>
      <c r="J235" s="64"/>
    </row>
    <row r="236" spans="1:12" ht="12.75" hidden="1" customHeight="1">
      <c r="A236" s="130"/>
      <c r="B236" s="131" t="s">
        <v>13</v>
      </c>
      <c r="C236" s="132"/>
      <c r="D236" s="175"/>
      <c r="E236" s="176"/>
      <c r="F236" s="176"/>
      <c r="G236" s="177"/>
      <c r="H236" s="133"/>
      <c r="I236" s="134"/>
      <c r="J236" s="135"/>
      <c r="K236" s="136" t="str">
        <f>C236 &amp; D236 &amp; G236</f>
        <v/>
      </c>
      <c r="L236" s="137"/>
    </row>
    <row r="237" spans="1:12" s="84" customFormat="1">
      <c r="A237" s="138"/>
      <c r="B237" s="139" t="s">
        <v>13</v>
      </c>
      <c r="C237" s="140"/>
      <c r="D237" s="168"/>
      <c r="E237" s="168"/>
      <c r="F237" s="168"/>
      <c r="G237" s="169"/>
      <c r="H237" s="141"/>
      <c r="I237" s="142"/>
      <c r="J237" s="143">
        <f>IF(IF(H237="",0,H237)=0,0,(IF(H237&gt;0,IF(I237&gt;H237,0,H237-I237),IF(I237&gt;H237,H237-I237,0))))</f>
        <v>0</v>
      </c>
      <c r="K237" s="144" t="str">
        <f>C237 &amp; D237 &amp; G237</f>
        <v/>
      </c>
      <c r="L237" s="145" t="str">
        <f>C237 &amp; D237 &amp; G237</f>
        <v/>
      </c>
    </row>
    <row r="238" spans="1:12" ht="12.75" hidden="1" customHeight="1">
      <c r="A238" s="76"/>
      <c r="B238" s="16"/>
      <c r="C238" s="14"/>
      <c r="D238" s="14"/>
      <c r="E238" s="14"/>
      <c r="F238" s="14"/>
      <c r="G238" s="14"/>
      <c r="H238" s="34"/>
      <c r="I238" s="35"/>
      <c r="J238" s="55"/>
      <c r="K238" s="116"/>
    </row>
    <row r="239" spans="1:12" ht="12.75" customHeight="1">
      <c r="A239" s="74" t="s">
        <v>16</v>
      </c>
      <c r="B239" s="50" t="s">
        <v>9</v>
      </c>
      <c r="C239" s="165" t="s">
        <v>53</v>
      </c>
      <c r="D239" s="166"/>
      <c r="E239" s="166"/>
      <c r="F239" s="166"/>
      <c r="G239" s="167"/>
      <c r="H239" s="52">
        <v>639000</v>
      </c>
      <c r="I239" s="52">
        <v>423190.32</v>
      </c>
      <c r="J239" s="91">
        <f>IF(IF(H239="",0,H239)=0,0,(IF(H239&gt;0,IF(I239&gt;H239,0,H239-I239),IF(I239&gt;H239,H239-I239,0))))</f>
        <v>215809.68</v>
      </c>
    </row>
    <row r="240" spans="1:12" ht="22.5">
      <c r="A240" s="74" t="s">
        <v>54</v>
      </c>
      <c r="B240" s="50" t="s">
        <v>9</v>
      </c>
      <c r="C240" s="165" t="s">
        <v>55</v>
      </c>
      <c r="D240" s="166"/>
      <c r="E240" s="166"/>
      <c r="F240" s="166"/>
      <c r="G240" s="167"/>
      <c r="H240" s="52">
        <v>0</v>
      </c>
      <c r="I240" s="52">
        <v>0</v>
      </c>
      <c r="J240" s="91">
        <f>IF(IF(H240="",0,H240)=0,0,(IF(H240&gt;0,IF(I240&gt;H240,0,H240-I240),IF(I240&gt;H240,H240-I240,0))))</f>
        <v>0</v>
      </c>
    </row>
    <row r="241" spans="1:12" ht="35.25" customHeight="1">
      <c r="A241" s="74" t="s">
        <v>57</v>
      </c>
      <c r="B241" s="50" t="s">
        <v>9</v>
      </c>
      <c r="C241" s="165" t="s">
        <v>56</v>
      </c>
      <c r="D241" s="166"/>
      <c r="E241" s="166"/>
      <c r="F241" s="166"/>
      <c r="G241" s="167"/>
      <c r="H241" s="52">
        <v>0</v>
      </c>
      <c r="I241" s="52">
        <v>0</v>
      </c>
      <c r="J241" s="91">
        <f>IF(IF(H241="",0,H241)=0,0,(IF(H241&gt;0,IF(I241&gt;H241,0,H241-I241),IF(I241&gt;H241,H241-I241,0))))</f>
        <v>0</v>
      </c>
    </row>
    <row r="242" spans="1:12">
      <c r="A242" s="108" t="s">
        <v>83</v>
      </c>
      <c r="B242" s="109" t="s">
        <v>14</v>
      </c>
      <c r="C242" s="107" t="s">
        <v>70</v>
      </c>
      <c r="D242" s="170" t="s">
        <v>81</v>
      </c>
      <c r="E242" s="171"/>
      <c r="F242" s="171"/>
      <c r="G242" s="172"/>
      <c r="H242" s="96">
        <v>-8654172.75</v>
      </c>
      <c r="I242" s="96">
        <v>-5941142.3799999999</v>
      </c>
      <c r="J242" s="111" t="s">
        <v>58</v>
      </c>
      <c r="K242" s="106" t="str">
        <f t="shared" ref="K242:K249" si="7">C242 &amp; D242 &amp; G242</f>
        <v>00001050000000000500</v>
      </c>
      <c r="L242" s="106" t="s">
        <v>82</v>
      </c>
    </row>
    <row r="243" spans="1:12">
      <c r="A243" s="108" t="s">
        <v>86</v>
      </c>
      <c r="B243" s="109" t="s">
        <v>14</v>
      </c>
      <c r="C243" s="107" t="s">
        <v>70</v>
      </c>
      <c r="D243" s="170" t="s">
        <v>84</v>
      </c>
      <c r="E243" s="171"/>
      <c r="F243" s="171"/>
      <c r="G243" s="172"/>
      <c r="H243" s="96">
        <v>-8654172.75</v>
      </c>
      <c r="I243" s="96">
        <v>-5941142.3799999999</v>
      </c>
      <c r="J243" s="111" t="s">
        <v>58</v>
      </c>
      <c r="K243" s="106" t="str">
        <f t="shared" si="7"/>
        <v>00001050200000000500</v>
      </c>
      <c r="L243" s="106" t="s">
        <v>85</v>
      </c>
    </row>
    <row r="244" spans="1:12" ht="22.5">
      <c r="A244" s="108" t="s">
        <v>89</v>
      </c>
      <c r="B244" s="109" t="s">
        <v>14</v>
      </c>
      <c r="C244" s="107" t="s">
        <v>70</v>
      </c>
      <c r="D244" s="170" t="s">
        <v>87</v>
      </c>
      <c r="E244" s="171"/>
      <c r="F244" s="171"/>
      <c r="G244" s="172"/>
      <c r="H244" s="96">
        <v>-8654172.75</v>
      </c>
      <c r="I244" s="96">
        <v>-5941142.3799999999</v>
      </c>
      <c r="J244" s="111" t="s">
        <v>58</v>
      </c>
      <c r="K244" s="106" t="str">
        <f t="shared" si="7"/>
        <v>00001050201000000510</v>
      </c>
      <c r="L244" s="106" t="s">
        <v>88</v>
      </c>
    </row>
    <row r="245" spans="1:12" ht="22.5">
      <c r="A245" s="94" t="s">
        <v>91</v>
      </c>
      <c r="B245" s="110" t="s">
        <v>14</v>
      </c>
      <c r="C245" s="122" t="s">
        <v>70</v>
      </c>
      <c r="D245" s="173" t="s">
        <v>90</v>
      </c>
      <c r="E245" s="173"/>
      <c r="F245" s="173"/>
      <c r="G245" s="174"/>
      <c r="H245" s="77">
        <v>-8654172.75</v>
      </c>
      <c r="I245" s="77">
        <v>-5941142.3799999999</v>
      </c>
      <c r="J245" s="65" t="s">
        <v>17</v>
      </c>
      <c r="K245" s="106" t="str">
        <f t="shared" si="7"/>
        <v>00001050201100000510</v>
      </c>
      <c r="L245" s="4" t="str">
        <f>C245 &amp; D245 &amp; G245</f>
        <v>00001050201100000510</v>
      </c>
    </row>
    <row r="246" spans="1:12">
      <c r="A246" s="108" t="s">
        <v>69</v>
      </c>
      <c r="B246" s="109" t="s">
        <v>15</v>
      </c>
      <c r="C246" s="107" t="s">
        <v>70</v>
      </c>
      <c r="D246" s="170" t="s">
        <v>71</v>
      </c>
      <c r="E246" s="171"/>
      <c r="F246" s="171"/>
      <c r="G246" s="172"/>
      <c r="H246" s="96">
        <v>9293172.75</v>
      </c>
      <c r="I246" s="96">
        <v>6364332.7000000002</v>
      </c>
      <c r="J246" s="111" t="s">
        <v>58</v>
      </c>
      <c r="K246" s="106" t="str">
        <f t="shared" si="7"/>
        <v>00001050000000000600</v>
      </c>
      <c r="L246" s="106" t="s">
        <v>72</v>
      </c>
    </row>
    <row r="247" spans="1:12">
      <c r="A247" s="108" t="s">
        <v>73</v>
      </c>
      <c r="B247" s="109" t="s">
        <v>15</v>
      </c>
      <c r="C247" s="107" t="s">
        <v>70</v>
      </c>
      <c r="D247" s="170" t="s">
        <v>74</v>
      </c>
      <c r="E247" s="171"/>
      <c r="F247" s="171"/>
      <c r="G247" s="172"/>
      <c r="H247" s="96">
        <v>9293172.75</v>
      </c>
      <c r="I247" s="96">
        <v>6364332.7000000002</v>
      </c>
      <c r="J247" s="111" t="s">
        <v>58</v>
      </c>
      <c r="K247" s="106" t="str">
        <f t="shared" si="7"/>
        <v>00001050200000000600</v>
      </c>
      <c r="L247" s="106" t="s">
        <v>75</v>
      </c>
    </row>
    <row r="248" spans="1:12" ht="22.5">
      <c r="A248" s="108" t="s">
        <v>76</v>
      </c>
      <c r="B248" s="109" t="s">
        <v>15</v>
      </c>
      <c r="C248" s="107" t="s">
        <v>70</v>
      </c>
      <c r="D248" s="170" t="s">
        <v>77</v>
      </c>
      <c r="E248" s="171"/>
      <c r="F248" s="171"/>
      <c r="G248" s="172"/>
      <c r="H248" s="96">
        <v>9293172.75</v>
      </c>
      <c r="I248" s="96">
        <v>6364332.7000000002</v>
      </c>
      <c r="J248" s="111" t="s">
        <v>58</v>
      </c>
      <c r="K248" s="106" t="str">
        <f t="shared" si="7"/>
        <v>00001050201000000610</v>
      </c>
      <c r="L248" s="106" t="s">
        <v>78</v>
      </c>
    </row>
    <row r="249" spans="1:12" ht="22.5">
      <c r="A249" s="95" t="s">
        <v>79</v>
      </c>
      <c r="B249" s="110" t="s">
        <v>15</v>
      </c>
      <c r="C249" s="122" t="s">
        <v>70</v>
      </c>
      <c r="D249" s="173" t="s">
        <v>80</v>
      </c>
      <c r="E249" s="173"/>
      <c r="F249" s="173"/>
      <c r="G249" s="174"/>
      <c r="H249" s="97">
        <v>9293172.75</v>
      </c>
      <c r="I249" s="97">
        <v>6364332.7000000002</v>
      </c>
      <c r="J249" s="98" t="s">
        <v>17</v>
      </c>
      <c r="K249" s="105" t="str">
        <f t="shared" si="7"/>
        <v>00001050201100000610</v>
      </c>
      <c r="L249" s="4" t="str">
        <f>C249 &amp; D249 &amp; G249</f>
        <v>00001050201100000610</v>
      </c>
    </row>
    <row r="250" spans="1:12">
      <c r="A250" s="26"/>
      <c r="B250" s="29"/>
      <c r="C250" s="22"/>
      <c r="D250" s="22"/>
      <c r="E250" s="22"/>
      <c r="F250" s="22"/>
      <c r="G250" s="22"/>
      <c r="H250" s="22"/>
      <c r="I250" s="22"/>
      <c r="J250" s="22"/>
      <c r="K250" s="22"/>
    </row>
    <row r="251" spans="1:12">
      <c r="A251" s="26"/>
      <c r="B251" s="29"/>
      <c r="C251" s="22"/>
      <c r="D251" s="22"/>
      <c r="E251" s="22"/>
      <c r="F251" s="22"/>
      <c r="G251" s="22"/>
      <c r="H251" s="22"/>
      <c r="I251" s="22"/>
      <c r="J251" s="22"/>
      <c r="K251" s="93"/>
      <c r="L251" s="93"/>
    </row>
    <row r="252" spans="1:12" ht="21.75" customHeight="1">
      <c r="A252" s="24" t="s">
        <v>48</v>
      </c>
      <c r="B252" s="163"/>
      <c r="C252" s="163"/>
      <c r="D252" s="163"/>
      <c r="E252" s="29"/>
      <c r="F252" s="29"/>
      <c r="G252" s="22"/>
      <c r="H252" s="68" t="s">
        <v>50</v>
      </c>
      <c r="I252" s="67"/>
      <c r="J252" s="67"/>
      <c r="K252" s="93"/>
      <c r="L252" s="93"/>
    </row>
    <row r="253" spans="1:12">
      <c r="A253" s="3" t="s">
        <v>46</v>
      </c>
      <c r="B253" s="159" t="s">
        <v>47</v>
      </c>
      <c r="C253" s="159"/>
      <c r="D253" s="159"/>
      <c r="E253" s="29"/>
      <c r="F253" s="29"/>
      <c r="G253" s="22"/>
      <c r="H253" s="22"/>
      <c r="I253" s="69" t="s">
        <v>51</v>
      </c>
      <c r="J253" s="29" t="s">
        <v>47</v>
      </c>
      <c r="K253" s="93"/>
      <c r="L253" s="93"/>
    </row>
    <row r="254" spans="1:12">
      <c r="A254" s="3"/>
      <c r="B254" s="29"/>
      <c r="C254" s="22"/>
      <c r="D254" s="22"/>
      <c r="E254" s="22"/>
      <c r="F254" s="22"/>
      <c r="G254" s="22"/>
      <c r="H254" s="22"/>
      <c r="I254" s="22"/>
      <c r="J254" s="22"/>
      <c r="K254" s="93"/>
      <c r="L254" s="93"/>
    </row>
    <row r="255" spans="1:12" ht="21.75" customHeight="1">
      <c r="A255" s="3" t="s">
        <v>49</v>
      </c>
      <c r="B255" s="164"/>
      <c r="C255" s="164"/>
      <c r="D255" s="164"/>
      <c r="E255" s="119"/>
      <c r="F255" s="119"/>
      <c r="G255" s="22"/>
      <c r="H255" s="22"/>
      <c r="I255" s="22"/>
      <c r="J255" s="22"/>
      <c r="K255" s="93"/>
      <c r="L255" s="93"/>
    </row>
    <row r="256" spans="1:12">
      <c r="A256" s="3" t="s">
        <v>46</v>
      </c>
      <c r="B256" s="159" t="s">
        <v>47</v>
      </c>
      <c r="C256" s="159"/>
      <c r="D256" s="159"/>
      <c r="E256" s="29"/>
      <c r="F256" s="29"/>
      <c r="G256" s="22"/>
      <c r="H256" s="22"/>
      <c r="I256" s="22"/>
      <c r="J256" s="22"/>
      <c r="K256" s="93"/>
      <c r="L256" s="93"/>
    </row>
    <row r="257" spans="1:12">
      <c r="A257" s="3"/>
      <c r="B257" s="29"/>
      <c r="C257" s="22"/>
      <c r="D257" s="22"/>
      <c r="E257" s="22"/>
      <c r="F257" s="22"/>
      <c r="G257" s="22"/>
      <c r="H257" s="22"/>
      <c r="I257" s="22"/>
      <c r="J257" s="22"/>
      <c r="K257" s="93"/>
      <c r="L257" s="93"/>
    </row>
    <row r="258" spans="1:12">
      <c r="A258" s="3" t="s">
        <v>31</v>
      </c>
      <c r="B258" s="29"/>
      <c r="C258" s="22"/>
      <c r="D258" s="22"/>
      <c r="E258" s="22"/>
      <c r="F258" s="22"/>
      <c r="G258" s="22"/>
      <c r="H258" s="22"/>
      <c r="I258" s="22"/>
      <c r="J258" s="22"/>
      <c r="K258" s="93"/>
      <c r="L258" s="93"/>
    </row>
    <row r="259" spans="1:12">
      <c r="A259" s="26"/>
      <c r="B259" s="29"/>
      <c r="C259" s="22"/>
      <c r="D259" s="22"/>
      <c r="E259" s="22"/>
      <c r="F259" s="22"/>
      <c r="G259" s="22"/>
      <c r="H259" s="22"/>
      <c r="I259" s="22"/>
      <c r="J259" s="22"/>
      <c r="K259" s="93"/>
      <c r="L259" s="93"/>
    </row>
    <row r="260" spans="1:12">
      <c r="K260" s="93"/>
      <c r="L260" s="93"/>
    </row>
    <row r="261" spans="1:12">
      <c r="K261" s="93"/>
      <c r="L261" s="93"/>
    </row>
    <row r="262" spans="1:12">
      <c r="K262" s="93"/>
      <c r="L262" s="93"/>
    </row>
    <row r="263" spans="1:12">
      <c r="K263" s="93"/>
      <c r="L263" s="93"/>
    </row>
    <row r="264" spans="1:12">
      <c r="K264" s="93"/>
      <c r="L264" s="93"/>
    </row>
    <row r="265" spans="1:12">
      <c r="K265" s="93"/>
      <c r="L265" s="93"/>
    </row>
  </sheetData>
  <mergeCells count="249">
    <mergeCell ref="C75:G75"/>
    <mergeCell ref="C71:G73"/>
    <mergeCell ref="D231:G231"/>
    <mergeCell ref="C226:G226"/>
    <mergeCell ref="C227:G227"/>
    <mergeCell ref="C228:G228"/>
    <mergeCell ref="C229:G229"/>
    <mergeCell ref="C74:G74"/>
    <mergeCell ref="A221:J221"/>
    <mergeCell ref="C76:G76"/>
    <mergeCell ref="H223:H225"/>
    <mergeCell ref="C223:G225"/>
    <mergeCell ref="A223:A225"/>
    <mergeCell ref="H71:H73"/>
    <mergeCell ref="B71:B73"/>
    <mergeCell ref="B223:B225"/>
    <mergeCell ref="J223:J225"/>
    <mergeCell ref="I223:I225"/>
    <mergeCell ref="C219:G219"/>
    <mergeCell ref="E82:F82"/>
    <mergeCell ref="E83:F83"/>
    <mergeCell ref="E84:F84"/>
    <mergeCell ref="E85:F85"/>
    <mergeCell ref="E86:F86"/>
    <mergeCell ref="A69:J69"/>
    <mergeCell ref="J71:J73"/>
    <mergeCell ref="I71:I73"/>
    <mergeCell ref="C14:G14"/>
    <mergeCell ref="C16:G16"/>
    <mergeCell ref="D17:G17"/>
    <mergeCell ref="D18:G18"/>
    <mergeCell ref="D19:G19"/>
    <mergeCell ref="D20:G20"/>
    <mergeCell ref="A71:A73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55:G55"/>
    <mergeCell ref="D46:G46"/>
    <mergeCell ref="D47:G47"/>
    <mergeCell ref="D48:G48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B256:D256"/>
    <mergeCell ref="C230:G230"/>
    <mergeCell ref="C234:G234"/>
    <mergeCell ref="C235:G235"/>
    <mergeCell ref="B252:D252"/>
    <mergeCell ref="B255:D255"/>
    <mergeCell ref="C239:G239"/>
    <mergeCell ref="C241:G241"/>
    <mergeCell ref="B253:D253"/>
    <mergeCell ref="C240:G240"/>
    <mergeCell ref="D232:G232"/>
    <mergeCell ref="D242:G242"/>
    <mergeCell ref="D246:G246"/>
    <mergeCell ref="D247:G247"/>
    <mergeCell ref="D248:G248"/>
    <mergeCell ref="D249:G249"/>
    <mergeCell ref="D244:G244"/>
    <mergeCell ref="D245:G245"/>
    <mergeCell ref="D243:G243"/>
    <mergeCell ref="D236:G236"/>
    <mergeCell ref="D237:G237"/>
    <mergeCell ref="E77:F77"/>
    <mergeCell ref="E78:F78"/>
    <mergeCell ref="E79:F79"/>
    <mergeCell ref="E80:F80"/>
    <mergeCell ref="E81:F81"/>
    <mergeCell ref="E92:F92"/>
    <mergeCell ref="E93:F93"/>
    <mergeCell ref="E94:F94"/>
    <mergeCell ref="E95:F95"/>
    <mergeCell ref="E96:F96"/>
    <mergeCell ref="E87:F87"/>
    <mergeCell ref="E88:F88"/>
    <mergeCell ref="E89:F89"/>
    <mergeCell ref="E90:F90"/>
    <mergeCell ref="E91:F91"/>
    <mergeCell ref="E102:F102"/>
    <mergeCell ref="E103:F103"/>
    <mergeCell ref="E104:F104"/>
    <mergeCell ref="E105:F105"/>
    <mergeCell ref="E106:F106"/>
    <mergeCell ref="E97:F97"/>
    <mergeCell ref="E98:F98"/>
    <mergeCell ref="E99:F99"/>
    <mergeCell ref="E100:F100"/>
    <mergeCell ref="E101:F101"/>
    <mergeCell ref="E112:F112"/>
    <mergeCell ref="E113:F113"/>
    <mergeCell ref="E114:F114"/>
    <mergeCell ref="E115:F115"/>
    <mergeCell ref="E116:F116"/>
    <mergeCell ref="E107:F107"/>
    <mergeCell ref="E108:F108"/>
    <mergeCell ref="E109:F109"/>
    <mergeCell ref="E110:F110"/>
    <mergeCell ref="E111:F111"/>
    <mergeCell ref="E122:F122"/>
    <mergeCell ref="E123:F123"/>
    <mergeCell ref="E124:F124"/>
    <mergeCell ref="E125:F125"/>
    <mergeCell ref="E126:F126"/>
    <mergeCell ref="E117:F117"/>
    <mergeCell ref="E118:F118"/>
    <mergeCell ref="E119:F119"/>
    <mergeCell ref="E120:F120"/>
    <mergeCell ref="E121:F121"/>
    <mergeCell ref="E132:F132"/>
    <mergeCell ref="E133:F133"/>
    <mergeCell ref="E134:F134"/>
    <mergeCell ref="E135:F135"/>
    <mergeCell ref="E136:F136"/>
    <mergeCell ref="E127:F127"/>
    <mergeCell ref="E128:F128"/>
    <mergeCell ref="E129:F129"/>
    <mergeCell ref="E130:F130"/>
    <mergeCell ref="E131:F131"/>
    <mergeCell ref="E142:F142"/>
    <mergeCell ref="E143:F143"/>
    <mergeCell ref="E144:F144"/>
    <mergeCell ref="E145:F145"/>
    <mergeCell ref="E146:F146"/>
    <mergeCell ref="E137:F137"/>
    <mergeCell ref="E138:F138"/>
    <mergeCell ref="E139:F139"/>
    <mergeCell ref="E140:F140"/>
    <mergeCell ref="E141:F141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E162:F162"/>
    <mergeCell ref="E163:F163"/>
    <mergeCell ref="E164:F164"/>
    <mergeCell ref="E165:F165"/>
    <mergeCell ref="E166:F166"/>
    <mergeCell ref="E157:F157"/>
    <mergeCell ref="E158:F158"/>
    <mergeCell ref="E159:F159"/>
    <mergeCell ref="E160:F160"/>
    <mergeCell ref="E161:F161"/>
    <mergeCell ref="E172:F172"/>
    <mergeCell ref="E173:F173"/>
    <mergeCell ref="E174:F174"/>
    <mergeCell ref="E175:F175"/>
    <mergeCell ref="E176:F176"/>
    <mergeCell ref="E167:F167"/>
    <mergeCell ref="E168:F168"/>
    <mergeCell ref="E169:F169"/>
    <mergeCell ref="E170:F170"/>
    <mergeCell ref="E171:F171"/>
    <mergeCell ref="E182:F182"/>
    <mergeCell ref="E183:F183"/>
    <mergeCell ref="E184:F184"/>
    <mergeCell ref="E185:F185"/>
    <mergeCell ref="E186:F186"/>
    <mergeCell ref="E177:F177"/>
    <mergeCell ref="E178:F178"/>
    <mergeCell ref="E179:F179"/>
    <mergeCell ref="E180:F180"/>
    <mergeCell ref="E181:F181"/>
    <mergeCell ref="E216:F216"/>
    <mergeCell ref="E207:F207"/>
    <mergeCell ref="E208:F208"/>
    <mergeCell ref="E209:F209"/>
    <mergeCell ref="E210:F210"/>
    <mergeCell ref="E211:F211"/>
    <mergeCell ref="E202:F202"/>
    <mergeCell ref="E203:F203"/>
    <mergeCell ref="E204:F204"/>
    <mergeCell ref="E205:F205"/>
    <mergeCell ref="E206:F206"/>
    <mergeCell ref="E212:F212"/>
    <mergeCell ref="E213:F213"/>
    <mergeCell ref="E214:F214"/>
    <mergeCell ref="E215:F215"/>
    <mergeCell ref="E197:F197"/>
    <mergeCell ref="E198:F198"/>
    <mergeCell ref="E199:F199"/>
    <mergeCell ref="E200:F200"/>
    <mergeCell ref="E201:F201"/>
    <mergeCell ref="E192:F192"/>
    <mergeCell ref="E193:F193"/>
    <mergeCell ref="E194:F194"/>
    <mergeCell ref="E195:F195"/>
    <mergeCell ref="E196:F196"/>
    <mergeCell ref="E187:F187"/>
    <mergeCell ref="E188:F188"/>
    <mergeCell ref="E189:F189"/>
    <mergeCell ref="E190:F190"/>
    <mergeCell ref="E191:F191"/>
    <mergeCell ref="D31:G31"/>
    <mergeCell ref="D32:G32"/>
    <mergeCell ref="D33:G33"/>
    <mergeCell ref="D34:G34"/>
    <mergeCell ref="D35:G35"/>
    <mergeCell ref="D41:G41"/>
    <mergeCell ref="D42:G42"/>
    <mergeCell ref="D43:G43"/>
    <mergeCell ref="D44:G44"/>
    <mergeCell ref="D45:G45"/>
    <mergeCell ref="D36:G36"/>
    <mergeCell ref="D37:G37"/>
    <mergeCell ref="D38:G38"/>
    <mergeCell ref="D39:G39"/>
    <mergeCell ref="D40:G40"/>
    <mergeCell ref="D51:G51"/>
    <mergeCell ref="D52:G52"/>
    <mergeCell ref="D53:G53"/>
    <mergeCell ref="D54:G54"/>
    <mergeCell ref="D49:G49"/>
    <mergeCell ref="D50:G50"/>
    <mergeCell ref="D66:G66"/>
    <mergeCell ref="D61:G61"/>
    <mergeCell ref="D62:G62"/>
    <mergeCell ref="D63:G63"/>
    <mergeCell ref="D64:G64"/>
    <mergeCell ref="D65:G65"/>
    <mergeCell ref="D56:G56"/>
    <mergeCell ref="D57:G57"/>
    <mergeCell ref="D58:G58"/>
    <mergeCell ref="D59:G59"/>
    <mergeCell ref="D60:G60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7" max="16383" man="1"/>
    <brk id="2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124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5" t="s">
        <v>36</v>
      </c>
      <c r="B1" s="185"/>
      <c r="C1" s="185"/>
      <c r="D1" s="185"/>
      <c r="E1" s="185"/>
      <c r="F1" s="185"/>
      <c r="G1" s="185"/>
      <c r="H1" s="185"/>
      <c r="I1" s="186"/>
      <c r="J1" s="1" t="s">
        <v>3</v>
      </c>
      <c r="K1" s="22"/>
      <c r="L1" s="4"/>
    </row>
    <row r="2" spans="1:12">
      <c r="A2" s="5"/>
      <c r="B2" s="149"/>
      <c r="C2" s="2"/>
      <c r="D2" s="2"/>
      <c r="E2" s="2"/>
      <c r="F2" s="2"/>
      <c r="G2" s="2"/>
      <c r="H2" s="4"/>
      <c r="I2" s="4"/>
      <c r="J2" s="85" t="s">
        <v>19</v>
      </c>
      <c r="K2" s="22" t="s">
        <v>65</v>
      </c>
      <c r="L2" s="4"/>
    </row>
    <row r="3" spans="1:12">
      <c r="A3" s="32" t="s">
        <v>52</v>
      </c>
      <c r="B3" s="189" t="s">
        <v>63</v>
      </c>
      <c r="C3" s="189"/>
      <c r="D3" s="189"/>
      <c r="E3" s="22"/>
      <c r="F3" s="22"/>
      <c r="G3" s="190"/>
      <c r="H3" s="190"/>
      <c r="I3" s="32" t="s">
        <v>22</v>
      </c>
      <c r="J3" s="129">
        <v>44866</v>
      </c>
      <c r="K3" s="22" t="s">
        <v>8</v>
      </c>
      <c r="L3" s="4"/>
    </row>
    <row r="4" spans="1:12">
      <c r="A4" s="149"/>
      <c r="B4" s="149"/>
      <c r="C4" s="149"/>
      <c r="D4" s="149"/>
      <c r="E4" s="149"/>
      <c r="F4" s="149"/>
      <c r="G4" s="149"/>
      <c r="H4" s="6"/>
      <c r="I4" s="33" t="s">
        <v>21</v>
      </c>
      <c r="J4" s="86" t="s">
        <v>61</v>
      </c>
      <c r="K4" s="22" t="s">
        <v>66</v>
      </c>
      <c r="L4" s="4"/>
    </row>
    <row r="5" spans="1:12">
      <c r="A5" s="149" t="s">
        <v>37</v>
      </c>
      <c r="B5" s="187" t="s">
        <v>62</v>
      </c>
      <c r="C5" s="187"/>
      <c r="D5" s="187"/>
      <c r="E5" s="187"/>
      <c r="F5" s="187"/>
      <c r="G5" s="187"/>
      <c r="H5" s="187"/>
      <c r="I5" s="33" t="s">
        <v>30</v>
      </c>
      <c r="J5" s="87" t="s">
        <v>64</v>
      </c>
      <c r="K5" s="22"/>
      <c r="L5" s="4"/>
    </row>
    <row r="6" spans="1:12">
      <c r="A6" s="149" t="s">
        <v>38</v>
      </c>
      <c r="B6" s="188"/>
      <c r="C6" s="188"/>
      <c r="D6" s="188"/>
      <c r="E6" s="188"/>
      <c r="F6" s="188"/>
      <c r="G6" s="188"/>
      <c r="H6" s="188"/>
      <c r="I6" s="33" t="s">
        <v>59</v>
      </c>
      <c r="J6" s="87" t="s">
        <v>68</v>
      </c>
      <c r="K6" s="22" t="s">
        <v>65</v>
      </c>
      <c r="L6" s="4"/>
    </row>
    <row r="7" spans="1:12">
      <c r="A7" s="7" t="s">
        <v>60</v>
      </c>
      <c r="B7" s="149"/>
      <c r="C7" s="149"/>
      <c r="D7" s="149"/>
      <c r="E7" s="149"/>
      <c r="F7" s="149"/>
      <c r="G7" s="149"/>
      <c r="H7" s="6"/>
      <c r="I7" s="33"/>
      <c r="J7" s="87"/>
      <c r="K7" s="22"/>
    </row>
    <row r="8" spans="1:12" ht="13.5" thickBot="1">
      <c r="A8" s="149" t="s">
        <v>1</v>
      </c>
      <c r="B8" s="149"/>
      <c r="C8" s="149"/>
      <c r="D8" s="149"/>
      <c r="E8" s="149"/>
      <c r="F8" s="149"/>
      <c r="G8" s="149"/>
      <c r="H8" s="6"/>
      <c r="I8" s="6"/>
      <c r="J8" s="88" t="s">
        <v>0</v>
      </c>
      <c r="K8" s="22"/>
    </row>
    <row r="9" spans="1:12" ht="15">
      <c r="A9" s="178" t="s">
        <v>29</v>
      </c>
      <c r="B9" s="178"/>
      <c r="C9" s="178"/>
      <c r="D9" s="178"/>
      <c r="E9" s="178"/>
      <c r="F9" s="178"/>
      <c r="G9" s="178"/>
      <c r="H9" s="178"/>
      <c r="I9" s="178"/>
      <c r="J9" s="178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79" t="s">
        <v>39</v>
      </c>
      <c r="B11" s="179" t="s">
        <v>40</v>
      </c>
      <c r="C11" s="191" t="s">
        <v>41</v>
      </c>
      <c r="D11" s="192"/>
      <c r="E11" s="192"/>
      <c r="F11" s="192"/>
      <c r="G11" s="193"/>
      <c r="H11" s="179" t="s">
        <v>42</v>
      </c>
      <c r="I11" s="179" t="s">
        <v>23</v>
      </c>
      <c r="J11" s="179" t="s">
        <v>43</v>
      </c>
      <c r="K11" s="150"/>
    </row>
    <row r="12" spans="1:12">
      <c r="A12" s="180"/>
      <c r="B12" s="180"/>
      <c r="C12" s="194"/>
      <c r="D12" s="195"/>
      <c r="E12" s="195"/>
      <c r="F12" s="195"/>
      <c r="G12" s="196"/>
      <c r="H12" s="180"/>
      <c r="I12" s="180"/>
      <c r="J12" s="180"/>
      <c r="K12" s="150"/>
    </row>
    <row r="13" spans="1:12">
      <c r="A13" s="181"/>
      <c r="B13" s="181"/>
      <c r="C13" s="197"/>
      <c r="D13" s="198"/>
      <c r="E13" s="198"/>
      <c r="F13" s="198"/>
      <c r="G13" s="199"/>
      <c r="H13" s="181"/>
      <c r="I13" s="181"/>
      <c r="J13" s="181"/>
      <c r="K13" s="150"/>
    </row>
    <row r="14" spans="1:12" ht="13.5" thickBot="1">
      <c r="A14" s="70">
        <v>1</v>
      </c>
      <c r="B14" s="12">
        <v>2</v>
      </c>
      <c r="C14" s="200">
        <v>3</v>
      </c>
      <c r="D14" s="201"/>
      <c r="E14" s="201"/>
      <c r="F14" s="201"/>
      <c r="G14" s="202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2" t="s">
        <v>17</v>
      </c>
      <c r="D15" s="183"/>
      <c r="E15" s="183"/>
      <c r="F15" s="183"/>
      <c r="G15" s="184"/>
      <c r="H15" s="52">
        <v>8654172.75</v>
      </c>
      <c r="I15" s="52">
        <v>5924326.2400000002</v>
      </c>
      <c r="J15" s="104">
        <v>2861985.35</v>
      </c>
    </row>
    <row r="16" spans="1:12">
      <c r="A16" s="72" t="s">
        <v>4</v>
      </c>
      <c r="B16" s="50"/>
      <c r="C16" s="203"/>
      <c r="D16" s="204"/>
      <c r="E16" s="204"/>
      <c r="F16" s="204"/>
      <c r="G16" s="205"/>
      <c r="H16" s="56"/>
      <c r="I16" s="57"/>
      <c r="J16" s="58"/>
    </row>
    <row r="17" spans="1:12" s="84" customFormat="1" ht="56.25">
      <c r="A17" s="79" t="s">
        <v>296</v>
      </c>
      <c r="B17" s="78" t="s">
        <v>6</v>
      </c>
      <c r="C17" s="120" t="s">
        <v>284</v>
      </c>
      <c r="D17" s="154" t="s">
        <v>297</v>
      </c>
      <c r="E17" s="155"/>
      <c r="F17" s="155"/>
      <c r="G17" s="156"/>
      <c r="H17" s="80">
        <v>31000</v>
      </c>
      <c r="I17" s="81">
        <v>24272.44</v>
      </c>
      <c r="J17" s="82">
        <f t="shared" ref="J17:J32" si="0">IF(IF(H17="",0,H17)=0,0,(IF(H17&gt;0,IF(I17&gt;H17,0,H17-I17),IF(I17&gt;H17,H17-I17,0))))</f>
        <v>6727.56</v>
      </c>
      <c r="K17" s="118" t="str">
        <f t="shared" ref="K17:K32" si="1">C17 &amp; D17 &amp; G17</f>
        <v>18210102010010000110</v>
      </c>
      <c r="L17" s="83" t="str">
        <f t="shared" ref="L17:L32" si="2">C17 &amp; D17 &amp; G17</f>
        <v>18210102010010000110</v>
      </c>
    </row>
    <row r="18" spans="1:12" s="84" customFormat="1" ht="33.75">
      <c r="A18" s="79" t="s">
        <v>298</v>
      </c>
      <c r="B18" s="78" t="s">
        <v>6</v>
      </c>
      <c r="C18" s="120" t="s">
        <v>284</v>
      </c>
      <c r="D18" s="154" t="s">
        <v>299</v>
      </c>
      <c r="E18" s="155"/>
      <c r="F18" s="155"/>
      <c r="G18" s="156"/>
      <c r="H18" s="80">
        <v>0</v>
      </c>
      <c r="I18" s="81">
        <v>296.24</v>
      </c>
      <c r="J18" s="82">
        <f t="shared" si="0"/>
        <v>0</v>
      </c>
      <c r="K18" s="118" t="str">
        <f t="shared" si="1"/>
        <v>18210102030010000110</v>
      </c>
      <c r="L18" s="83" t="str">
        <f t="shared" si="2"/>
        <v>18210102030010000110</v>
      </c>
    </row>
    <row r="19" spans="1:12" s="84" customFormat="1">
      <c r="A19" s="79" t="s">
        <v>303</v>
      </c>
      <c r="B19" s="78" t="s">
        <v>6</v>
      </c>
      <c r="C19" s="120" t="s">
        <v>284</v>
      </c>
      <c r="D19" s="154" t="s">
        <v>306</v>
      </c>
      <c r="E19" s="155"/>
      <c r="F19" s="155"/>
      <c r="G19" s="156"/>
      <c r="H19" s="80">
        <v>285000</v>
      </c>
      <c r="I19" s="81">
        <v>410796.6</v>
      </c>
      <c r="J19" s="82">
        <f t="shared" si="0"/>
        <v>0</v>
      </c>
      <c r="K19" s="118" t="str">
        <f t="shared" si="1"/>
        <v>18210503010010000110</v>
      </c>
      <c r="L19" s="83" t="str">
        <f t="shared" si="2"/>
        <v>18210503010010000110</v>
      </c>
    </row>
    <row r="20" spans="1:12" s="84" customFormat="1" ht="33.75">
      <c r="A20" s="79" t="s">
        <v>313</v>
      </c>
      <c r="B20" s="78" t="s">
        <v>6</v>
      </c>
      <c r="C20" s="120" t="s">
        <v>284</v>
      </c>
      <c r="D20" s="154" t="s">
        <v>314</v>
      </c>
      <c r="E20" s="155"/>
      <c r="F20" s="155"/>
      <c r="G20" s="156"/>
      <c r="H20" s="80">
        <v>265000</v>
      </c>
      <c r="I20" s="81">
        <v>8917.74</v>
      </c>
      <c r="J20" s="82">
        <f t="shared" si="0"/>
        <v>256082.26</v>
      </c>
      <c r="K20" s="118" t="str">
        <f t="shared" si="1"/>
        <v>18210601030100000110</v>
      </c>
      <c r="L20" s="83" t="str">
        <f t="shared" si="2"/>
        <v>18210601030100000110</v>
      </c>
    </row>
    <row r="21" spans="1:12" s="84" customFormat="1" ht="22.5">
      <c r="A21" s="79" t="s">
        <v>321</v>
      </c>
      <c r="B21" s="78" t="s">
        <v>6</v>
      </c>
      <c r="C21" s="120" t="s">
        <v>284</v>
      </c>
      <c r="D21" s="154" t="s">
        <v>322</v>
      </c>
      <c r="E21" s="155"/>
      <c r="F21" s="155"/>
      <c r="G21" s="156"/>
      <c r="H21" s="80">
        <v>39000</v>
      </c>
      <c r="I21" s="81">
        <v>43416</v>
      </c>
      <c r="J21" s="82">
        <f t="shared" si="0"/>
        <v>0</v>
      </c>
      <c r="K21" s="118" t="str">
        <f t="shared" si="1"/>
        <v>18210606033100000110</v>
      </c>
      <c r="L21" s="83" t="str">
        <f t="shared" si="2"/>
        <v>18210606033100000110</v>
      </c>
    </row>
    <row r="22" spans="1:12" s="84" customFormat="1" ht="33.75">
      <c r="A22" s="79" t="s">
        <v>326</v>
      </c>
      <c r="B22" s="78" t="s">
        <v>6</v>
      </c>
      <c r="C22" s="120" t="s">
        <v>284</v>
      </c>
      <c r="D22" s="154" t="s">
        <v>327</v>
      </c>
      <c r="E22" s="155"/>
      <c r="F22" s="155"/>
      <c r="G22" s="156"/>
      <c r="H22" s="80">
        <v>765000</v>
      </c>
      <c r="I22" s="81">
        <v>234680.32000000001</v>
      </c>
      <c r="J22" s="82">
        <f t="shared" si="0"/>
        <v>530319.68000000005</v>
      </c>
      <c r="K22" s="118" t="str">
        <f t="shared" si="1"/>
        <v>18210606043100000110</v>
      </c>
      <c r="L22" s="83" t="str">
        <f t="shared" si="2"/>
        <v>18210606043100000110</v>
      </c>
    </row>
    <row r="23" spans="1:12" s="84" customFormat="1" ht="56.25">
      <c r="A23" s="79" t="s">
        <v>335</v>
      </c>
      <c r="B23" s="78" t="s">
        <v>6</v>
      </c>
      <c r="C23" s="120" t="s">
        <v>64</v>
      </c>
      <c r="D23" s="154" t="s">
        <v>336</v>
      </c>
      <c r="E23" s="155"/>
      <c r="F23" s="155"/>
      <c r="G23" s="156"/>
      <c r="H23" s="80">
        <v>0</v>
      </c>
      <c r="I23" s="81">
        <v>950</v>
      </c>
      <c r="J23" s="82">
        <f t="shared" si="0"/>
        <v>0</v>
      </c>
      <c r="K23" s="118" t="str">
        <f t="shared" si="1"/>
        <v>90510804020010000110</v>
      </c>
      <c r="L23" s="83" t="str">
        <f t="shared" si="2"/>
        <v>90510804020010000110</v>
      </c>
    </row>
    <row r="24" spans="1:12" s="84" customFormat="1" ht="56.25">
      <c r="A24" s="79" t="s">
        <v>346</v>
      </c>
      <c r="B24" s="78" t="s">
        <v>6</v>
      </c>
      <c r="C24" s="120" t="s">
        <v>64</v>
      </c>
      <c r="D24" s="154" t="s">
        <v>347</v>
      </c>
      <c r="E24" s="155"/>
      <c r="F24" s="155"/>
      <c r="G24" s="156"/>
      <c r="H24" s="80">
        <v>438000</v>
      </c>
      <c r="I24" s="81">
        <v>160000</v>
      </c>
      <c r="J24" s="82">
        <f t="shared" si="0"/>
        <v>278000</v>
      </c>
      <c r="K24" s="118" t="str">
        <f t="shared" si="1"/>
        <v>90511105025100000120</v>
      </c>
      <c r="L24" s="83" t="str">
        <f t="shared" si="2"/>
        <v>90511105025100000120</v>
      </c>
    </row>
    <row r="25" spans="1:12" s="84" customFormat="1" ht="33.75">
      <c r="A25" s="79" t="s">
        <v>351</v>
      </c>
      <c r="B25" s="78" t="s">
        <v>6</v>
      </c>
      <c r="C25" s="120" t="s">
        <v>64</v>
      </c>
      <c r="D25" s="154" t="s">
        <v>352</v>
      </c>
      <c r="E25" s="155"/>
      <c r="F25" s="155"/>
      <c r="G25" s="156"/>
      <c r="H25" s="80">
        <v>31000</v>
      </c>
      <c r="I25" s="81">
        <v>27195</v>
      </c>
      <c r="J25" s="82">
        <f t="shared" si="0"/>
        <v>3805</v>
      </c>
      <c r="K25" s="118" t="str">
        <f t="shared" si="1"/>
        <v>90511105075100000120</v>
      </c>
      <c r="L25" s="83" t="str">
        <f t="shared" si="2"/>
        <v>90511105075100000120</v>
      </c>
    </row>
    <row r="26" spans="1:12" s="84" customFormat="1" ht="22.5">
      <c r="A26" s="79" t="s">
        <v>362</v>
      </c>
      <c r="B26" s="78" t="s">
        <v>6</v>
      </c>
      <c r="C26" s="120" t="s">
        <v>64</v>
      </c>
      <c r="D26" s="154" t="s">
        <v>363</v>
      </c>
      <c r="E26" s="155"/>
      <c r="F26" s="155"/>
      <c r="G26" s="156"/>
      <c r="H26" s="80">
        <v>0</v>
      </c>
      <c r="I26" s="81">
        <v>680</v>
      </c>
      <c r="J26" s="82">
        <f t="shared" si="0"/>
        <v>0</v>
      </c>
      <c r="K26" s="118" t="str">
        <f t="shared" si="1"/>
        <v>90511301995100000130</v>
      </c>
      <c r="L26" s="83" t="str">
        <f t="shared" si="2"/>
        <v>90511301995100000130</v>
      </c>
    </row>
    <row r="27" spans="1:12" s="84" customFormat="1" ht="33.75">
      <c r="A27" s="79" t="s">
        <v>376</v>
      </c>
      <c r="B27" s="78" t="s">
        <v>6</v>
      </c>
      <c r="C27" s="120" t="s">
        <v>64</v>
      </c>
      <c r="D27" s="154" t="s">
        <v>377</v>
      </c>
      <c r="E27" s="155"/>
      <c r="F27" s="155"/>
      <c r="G27" s="156"/>
      <c r="H27" s="80">
        <v>2729000</v>
      </c>
      <c r="I27" s="81">
        <v>2693000</v>
      </c>
      <c r="J27" s="82">
        <f t="shared" si="0"/>
        <v>36000</v>
      </c>
      <c r="K27" s="118" t="str">
        <f t="shared" si="1"/>
        <v>90520216001100000150</v>
      </c>
      <c r="L27" s="83" t="str">
        <f t="shared" si="2"/>
        <v>90520216001100000150</v>
      </c>
    </row>
    <row r="28" spans="1:12" s="84" customFormat="1">
      <c r="A28" s="79" t="s">
        <v>384</v>
      </c>
      <c r="B28" s="78" t="s">
        <v>6</v>
      </c>
      <c r="C28" s="120" t="s">
        <v>64</v>
      </c>
      <c r="D28" s="154" t="s">
        <v>385</v>
      </c>
      <c r="E28" s="155"/>
      <c r="F28" s="155"/>
      <c r="G28" s="156"/>
      <c r="H28" s="80">
        <v>998900</v>
      </c>
      <c r="I28" s="81">
        <v>198000</v>
      </c>
      <c r="J28" s="82">
        <f t="shared" si="0"/>
        <v>800900</v>
      </c>
      <c r="K28" s="118" t="str">
        <f t="shared" si="1"/>
        <v>90520229999100000150</v>
      </c>
      <c r="L28" s="83" t="str">
        <f t="shared" si="2"/>
        <v>90520229999100000150</v>
      </c>
    </row>
    <row r="29" spans="1:12" s="84" customFormat="1" ht="33.75">
      <c r="A29" s="79" t="s">
        <v>392</v>
      </c>
      <c r="B29" s="78" t="s">
        <v>6</v>
      </c>
      <c r="C29" s="120" t="s">
        <v>64</v>
      </c>
      <c r="D29" s="154" t="s">
        <v>393</v>
      </c>
      <c r="E29" s="155"/>
      <c r="F29" s="155"/>
      <c r="G29" s="156"/>
      <c r="H29" s="80">
        <v>19200</v>
      </c>
      <c r="I29" s="81">
        <v>0</v>
      </c>
      <c r="J29" s="82">
        <f t="shared" si="0"/>
        <v>19200</v>
      </c>
      <c r="K29" s="118" t="str">
        <f t="shared" si="1"/>
        <v>90520230024100000150</v>
      </c>
      <c r="L29" s="83" t="str">
        <f t="shared" si="2"/>
        <v>90520230024100000150</v>
      </c>
    </row>
    <row r="30" spans="1:12" s="84" customFormat="1" ht="33.75">
      <c r="A30" s="79" t="s">
        <v>397</v>
      </c>
      <c r="B30" s="78" t="s">
        <v>6</v>
      </c>
      <c r="C30" s="120" t="s">
        <v>64</v>
      </c>
      <c r="D30" s="154" t="s">
        <v>398</v>
      </c>
      <c r="E30" s="155"/>
      <c r="F30" s="155"/>
      <c r="G30" s="156"/>
      <c r="H30" s="80">
        <v>107400</v>
      </c>
      <c r="I30" s="81">
        <v>69164.899999999994</v>
      </c>
      <c r="J30" s="82">
        <f t="shared" si="0"/>
        <v>38235.1</v>
      </c>
      <c r="K30" s="118" t="str">
        <f t="shared" si="1"/>
        <v>90520235118100000150</v>
      </c>
      <c r="L30" s="83" t="str">
        <f t="shared" si="2"/>
        <v>90520235118100000150</v>
      </c>
    </row>
    <row r="31" spans="1:12" s="84" customFormat="1" ht="56.25">
      <c r="A31" s="79" t="s">
        <v>404</v>
      </c>
      <c r="B31" s="78" t="s">
        <v>6</v>
      </c>
      <c r="C31" s="120" t="s">
        <v>64</v>
      </c>
      <c r="D31" s="154" t="s">
        <v>405</v>
      </c>
      <c r="E31" s="155"/>
      <c r="F31" s="155"/>
      <c r="G31" s="156"/>
      <c r="H31" s="80">
        <v>1712645.75</v>
      </c>
      <c r="I31" s="81">
        <v>1304281.5</v>
      </c>
      <c r="J31" s="82">
        <f t="shared" si="0"/>
        <v>408364.25</v>
      </c>
      <c r="K31" s="118" t="str">
        <f t="shared" si="1"/>
        <v>90520240014100000150</v>
      </c>
      <c r="L31" s="83" t="str">
        <f t="shared" si="2"/>
        <v>90520240014100000150</v>
      </c>
    </row>
    <row r="32" spans="1:12" s="84" customFormat="1" ht="22.5">
      <c r="A32" s="79" t="s">
        <v>409</v>
      </c>
      <c r="B32" s="78" t="s">
        <v>6</v>
      </c>
      <c r="C32" s="120" t="s">
        <v>64</v>
      </c>
      <c r="D32" s="154" t="s">
        <v>410</v>
      </c>
      <c r="E32" s="155"/>
      <c r="F32" s="155"/>
      <c r="G32" s="156"/>
      <c r="H32" s="80">
        <v>1233027</v>
      </c>
      <c r="I32" s="81">
        <v>748675.5</v>
      </c>
      <c r="J32" s="82">
        <f t="shared" si="0"/>
        <v>484351.5</v>
      </c>
      <c r="K32" s="118" t="str">
        <f t="shared" si="1"/>
        <v>90520249999100000150</v>
      </c>
      <c r="L32" s="83" t="str">
        <f t="shared" si="2"/>
        <v>90520249999100000150</v>
      </c>
    </row>
    <row r="33" spans="1:12" ht="3.75" hidden="1" customHeight="1" thickBot="1">
      <c r="A33" s="15"/>
      <c r="B33" s="27"/>
      <c r="C33" s="19"/>
      <c r="D33" s="28"/>
      <c r="E33" s="28"/>
      <c r="F33" s="28"/>
      <c r="G33" s="28"/>
      <c r="H33" s="36"/>
      <c r="I33" s="37"/>
      <c r="J33" s="51"/>
      <c r="K33" s="115"/>
    </row>
    <row r="34" spans="1:12">
      <c r="A34" s="20"/>
      <c r="B34" s="21"/>
      <c r="C34" s="22"/>
      <c r="D34" s="22"/>
      <c r="E34" s="22"/>
      <c r="F34" s="22"/>
      <c r="G34" s="22"/>
      <c r="H34" s="23"/>
      <c r="I34" s="23"/>
      <c r="J34" s="22"/>
      <c r="K34" s="22"/>
    </row>
    <row r="35" spans="1:12" ht="12.75" customHeight="1">
      <c r="A35" s="178" t="s">
        <v>24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47"/>
    </row>
    <row r="36" spans="1:12">
      <c r="A36" s="8"/>
      <c r="B36" s="8"/>
      <c r="C36" s="9"/>
      <c r="D36" s="9"/>
      <c r="E36" s="9"/>
      <c r="F36" s="9"/>
      <c r="G36" s="9"/>
      <c r="H36" s="10"/>
      <c r="I36" s="10"/>
      <c r="J36" s="33" t="s">
        <v>20</v>
      </c>
      <c r="K36" s="33"/>
    </row>
    <row r="37" spans="1:12" ht="12.75" customHeight="1">
      <c r="A37" s="179" t="s">
        <v>39</v>
      </c>
      <c r="B37" s="179" t="s">
        <v>40</v>
      </c>
      <c r="C37" s="191" t="s">
        <v>44</v>
      </c>
      <c r="D37" s="192"/>
      <c r="E37" s="192"/>
      <c r="F37" s="192"/>
      <c r="G37" s="193"/>
      <c r="H37" s="179" t="s">
        <v>42</v>
      </c>
      <c r="I37" s="179" t="s">
        <v>23</v>
      </c>
      <c r="J37" s="179" t="s">
        <v>43</v>
      </c>
      <c r="K37" s="150"/>
    </row>
    <row r="38" spans="1:12">
      <c r="A38" s="180"/>
      <c r="B38" s="180"/>
      <c r="C38" s="194"/>
      <c r="D38" s="195"/>
      <c r="E38" s="195"/>
      <c r="F38" s="195"/>
      <c r="G38" s="196"/>
      <c r="H38" s="180"/>
      <c r="I38" s="180"/>
      <c r="J38" s="180"/>
      <c r="K38" s="150"/>
    </row>
    <row r="39" spans="1:12">
      <c r="A39" s="181"/>
      <c r="B39" s="181"/>
      <c r="C39" s="197"/>
      <c r="D39" s="198"/>
      <c r="E39" s="198"/>
      <c r="F39" s="198"/>
      <c r="G39" s="199"/>
      <c r="H39" s="181"/>
      <c r="I39" s="181"/>
      <c r="J39" s="181"/>
      <c r="K39" s="150"/>
    </row>
    <row r="40" spans="1:12" ht="13.5" thickBot="1">
      <c r="A40" s="70">
        <v>1</v>
      </c>
      <c r="B40" s="12">
        <v>2</v>
      </c>
      <c r="C40" s="200">
        <v>3</v>
      </c>
      <c r="D40" s="201"/>
      <c r="E40" s="201"/>
      <c r="F40" s="201"/>
      <c r="G40" s="202"/>
      <c r="H40" s="13" t="s">
        <v>2</v>
      </c>
      <c r="I40" s="13" t="s">
        <v>25</v>
      </c>
      <c r="J40" s="13" t="s">
        <v>26</v>
      </c>
      <c r="K40" s="114"/>
    </row>
    <row r="41" spans="1:12">
      <c r="A41" s="71" t="s">
        <v>5</v>
      </c>
      <c r="B41" s="38" t="s">
        <v>7</v>
      </c>
      <c r="C41" s="182" t="s">
        <v>17</v>
      </c>
      <c r="D41" s="183"/>
      <c r="E41" s="183"/>
      <c r="F41" s="183"/>
      <c r="G41" s="184"/>
      <c r="H41" s="52">
        <v>9293172.75</v>
      </c>
      <c r="I41" s="52">
        <v>6347516.5599999996</v>
      </c>
      <c r="J41" s="104">
        <v>2945656.19</v>
      </c>
    </row>
    <row r="42" spans="1:12" ht="12.75" customHeight="1">
      <c r="A42" s="73" t="s">
        <v>4</v>
      </c>
      <c r="B42" s="50"/>
      <c r="C42" s="203"/>
      <c r="D42" s="204"/>
      <c r="E42" s="204"/>
      <c r="F42" s="204"/>
      <c r="G42" s="205"/>
      <c r="H42" s="59"/>
      <c r="I42" s="60"/>
      <c r="J42" s="61"/>
    </row>
    <row r="43" spans="1:12" s="84" customFormat="1" ht="22.5">
      <c r="A43" s="79" t="s">
        <v>109</v>
      </c>
      <c r="B43" s="78" t="s">
        <v>7</v>
      </c>
      <c r="C43" s="120" t="s">
        <v>64</v>
      </c>
      <c r="D43" s="124" t="s">
        <v>100</v>
      </c>
      <c r="E43" s="154" t="s">
        <v>102</v>
      </c>
      <c r="F43" s="158"/>
      <c r="G43" s="121" t="s">
        <v>110</v>
      </c>
      <c r="H43" s="80">
        <v>723000</v>
      </c>
      <c r="I43" s="81">
        <v>567753.29</v>
      </c>
      <c r="J43" s="82">
        <f t="shared" ref="J43:J83" si="3">IF(IF(H43="",0,H43)=0,0,(IF(H43&gt;0,IF(I43&gt;H43,0,H43-I43),IF(I43&gt;H43,H43-I43,0))))</f>
        <v>155246.71</v>
      </c>
      <c r="K43" s="117" t="str">
        <f t="shared" ref="K43:K83" si="4">C43 &amp; D43 &amp;E43 &amp; F43 &amp; G43</f>
        <v>90501040150100190121</v>
      </c>
      <c r="L43" s="83" t="str">
        <f t="shared" ref="L43:L83" si="5">C43 &amp; D43 &amp;E43 &amp; F43 &amp; G43</f>
        <v>90501040150100190121</v>
      </c>
    </row>
    <row r="44" spans="1:12" s="84" customFormat="1" ht="33.75">
      <c r="A44" s="79" t="s">
        <v>111</v>
      </c>
      <c r="B44" s="78" t="s">
        <v>7</v>
      </c>
      <c r="C44" s="120" t="s">
        <v>64</v>
      </c>
      <c r="D44" s="124" t="s">
        <v>100</v>
      </c>
      <c r="E44" s="154" t="s">
        <v>102</v>
      </c>
      <c r="F44" s="158"/>
      <c r="G44" s="121" t="s">
        <v>112</v>
      </c>
      <c r="H44" s="80">
        <v>219000</v>
      </c>
      <c r="I44" s="81">
        <v>165202.79</v>
      </c>
      <c r="J44" s="82">
        <f t="shared" si="3"/>
        <v>53797.21</v>
      </c>
      <c r="K44" s="117" t="str">
        <f t="shared" si="4"/>
        <v>90501040150100190129</v>
      </c>
      <c r="L44" s="83" t="str">
        <f t="shared" si="5"/>
        <v>90501040150100190129</v>
      </c>
    </row>
    <row r="45" spans="1:12" s="84" customFormat="1" ht="22.5">
      <c r="A45" s="79" t="s">
        <v>118</v>
      </c>
      <c r="B45" s="78" t="s">
        <v>7</v>
      </c>
      <c r="C45" s="120" t="s">
        <v>64</v>
      </c>
      <c r="D45" s="124" t="s">
        <v>100</v>
      </c>
      <c r="E45" s="154" t="s">
        <v>102</v>
      </c>
      <c r="F45" s="158"/>
      <c r="G45" s="121" t="s">
        <v>119</v>
      </c>
      <c r="H45" s="80">
        <v>43000</v>
      </c>
      <c r="I45" s="81">
        <v>11216.24</v>
      </c>
      <c r="J45" s="82">
        <f t="shared" si="3"/>
        <v>31783.759999999998</v>
      </c>
      <c r="K45" s="117" t="str">
        <f t="shared" si="4"/>
        <v>90501040150100190242</v>
      </c>
      <c r="L45" s="83" t="str">
        <f t="shared" si="5"/>
        <v>90501040150100190242</v>
      </c>
    </row>
    <row r="46" spans="1:12" s="84" customFormat="1">
      <c r="A46" s="79" t="s">
        <v>120</v>
      </c>
      <c r="B46" s="78" t="s">
        <v>7</v>
      </c>
      <c r="C46" s="120" t="s">
        <v>64</v>
      </c>
      <c r="D46" s="124" t="s">
        <v>100</v>
      </c>
      <c r="E46" s="154" t="s">
        <v>102</v>
      </c>
      <c r="F46" s="158"/>
      <c r="G46" s="121" t="s">
        <v>121</v>
      </c>
      <c r="H46" s="80">
        <v>197000</v>
      </c>
      <c r="I46" s="81">
        <v>123034.1</v>
      </c>
      <c r="J46" s="82">
        <f t="shared" si="3"/>
        <v>73965.899999999994</v>
      </c>
      <c r="K46" s="117" t="str">
        <f t="shared" si="4"/>
        <v>90501040150100190244</v>
      </c>
      <c r="L46" s="83" t="str">
        <f t="shared" si="5"/>
        <v>90501040150100190244</v>
      </c>
    </row>
    <row r="47" spans="1:12" s="84" customFormat="1">
      <c r="A47" s="79" t="s">
        <v>122</v>
      </c>
      <c r="B47" s="78" t="s">
        <v>7</v>
      </c>
      <c r="C47" s="120" t="s">
        <v>64</v>
      </c>
      <c r="D47" s="124" t="s">
        <v>100</v>
      </c>
      <c r="E47" s="154" t="s">
        <v>102</v>
      </c>
      <c r="F47" s="158"/>
      <c r="G47" s="121" t="s">
        <v>123</v>
      </c>
      <c r="H47" s="80">
        <v>102000</v>
      </c>
      <c r="I47" s="81">
        <v>57322.3</v>
      </c>
      <c r="J47" s="82">
        <f t="shared" si="3"/>
        <v>44677.7</v>
      </c>
      <c r="K47" s="117" t="str">
        <f t="shared" si="4"/>
        <v>90501040150100190247</v>
      </c>
      <c r="L47" s="83" t="str">
        <f t="shared" si="5"/>
        <v>90501040150100190247</v>
      </c>
    </row>
    <row r="48" spans="1:12" s="84" customFormat="1" ht="22.5">
      <c r="A48" s="79" t="s">
        <v>130</v>
      </c>
      <c r="B48" s="78" t="s">
        <v>7</v>
      </c>
      <c r="C48" s="120" t="s">
        <v>64</v>
      </c>
      <c r="D48" s="124" t="s">
        <v>100</v>
      </c>
      <c r="E48" s="154" t="s">
        <v>102</v>
      </c>
      <c r="F48" s="158"/>
      <c r="G48" s="121" t="s">
        <v>131</v>
      </c>
      <c r="H48" s="80">
        <v>1000</v>
      </c>
      <c r="I48" s="81">
        <v>103</v>
      </c>
      <c r="J48" s="82">
        <f t="shared" si="3"/>
        <v>897</v>
      </c>
      <c r="K48" s="117" t="str">
        <f t="shared" si="4"/>
        <v>90501040150100190851</v>
      </c>
      <c r="L48" s="83" t="str">
        <f t="shared" si="5"/>
        <v>90501040150100190851</v>
      </c>
    </row>
    <row r="49" spans="1:12" s="84" customFormat="1" ht="22.5">
      <c r="A49" s="79" t="s">
        <v>109</v>
      </c>
      <c r="B49" s="78" t="s">
        <v>7</v>
      </c>
      <c r="C49" s="120" t="s">
        <v>64</v>
      </c>
      <c r="D49" s="124" t="s">
        <v>100</v>
      </c>
      <c r="E49" s="154" t="s">
        <v>133</v>
      </c>
      <c r="F49" s="158"/>
      <c r="G49" s="121" t="s">
        <v>110</v>
      </c>
      <c r="H49" s="80">
        <v>586000</v>
      </c>
      <c r="I49" s="81">
        <v>457775.7</v>
      </c>
      <c r="J49" s="82">
        <f t="shared" si="3"/>
        <v>128224.3</v>
      </c>
      <c r="K49" s="117" t="str">
        <f t="shared" si="4"/>
        <v>90501040150100220121</v>
      </c>
      <c r="L49" s="83" t="str">
        <f t="shared" si="5"/>
        <v>90501040150100220121</v>
      </c>
    </row>
    <row r="50" spans="1:12" s="84" customFormat="1" ht="33.75">
      <c r="A50" s="79" t="s">
        <v>111</v>
      </c>
      <c r="B50" s="78" t="s">
        <v>7</v>
      </c>
      <c r="C50" s="120" t="s">
        <v>64</v>
      </c>
      <c r="D50" s="124" t="s">
        <v>100</v>
      </c>
      <c r="E50" s="154" t="s">
        <v>133</v>
      </c>
      <c r="F50" s="158"/>
      <c r="G50" s="121" t="s">
        <v>112</v>
      </c>
      <c r="H50" s="80">
        <v>176000</v>
      </c>
      <c r="I50" s="81">
        <v>132449.85999999999</v>
      </c>
      <c r="J50" s="82">
        <f t="shared" si="3"/>
        <v>43550.14</v>
      </c>
      <c r="K50" s="117" t="str">
        <f t="shared" si="4"/>
        <v>90501040150100220129</v>
      </c>
      <c r="L50" s="83" t="str">
        <f t="shared" si="5"/>
        <v>90501040150100220129</v>
      </c>
    </row>
    <row r="51" spans="1:12" s="84" customFormat="1">
      <c r="A51" s="79" t="s">
        <v>145</v>
      </c>
      <c r="B51" s="78" t="s">
        <v>7</v>
      </c>
      <c r="C51" s="120" t="s">
        <v>64</v>
      </c>
      <c r="D51" s="124" t="s">
        <v>138</v>
      </c>
      <c r="E51" s="154" t="s">
        <v>140</v>
      </c>
      <c r="F51" s="158"/>
      <c r="G51" s="121" t="s">
        <v>146</v>
      </c>
      <c r="H51" s="80">
        <v>879000</v>
      </c>
      <c r="I51" s="81">
        <v>691616.2</v>
      </c>
      <c r="J51" s="82">
        <f t="shared" si="3"/>
        <v>187383.8</v>
      </c>
      <c r="K51" s="117" t="str">
        <f t="shared" si="4"/>
        <v>90501130150100590111</v>
      </c>
      <c r="L51" s="83" t="str">
        <f t="shared" si="5"/>
        <v>90501130150100590111</v>
      </c>
    </row>
    <row r="52" spans="1:12" s="84" customFormat="1" ht="33.75">
      <c r="A52" s="79" t="s">
        <v>147</v>
      </c>
      <c r="B52" s="78" t="s">
        <v>7</v>
      </c>
      <c r="C52" s="120" t="s">
        <v>64</v>
      </c>
      <c r="D52" s="124" t="s">
        <v>138</v>
      </c>
      <c r="E52" s="154" t="s">
        <v>140</v>
      </c>
      <c r="F52" s="158"/>
      <c r="G52" s="121" t="s">
        <v>148</v>
      </c>
      <c r="H52" s="80">
        <v>266000</v>
      </c>
      <c r="I52" s="81">
        <v>194915.67</v>
      </c>
      <c r="J52" s="82">
        <f t="shared" si="3"/>
        <v>71084.33</v>
      </c>
      <c r="K52" s="117" t="str">
        <f t="shared" si="4"/>
        <v>90501130150100590119</v>
      </c>
      <c r="L52" s="83" t="str">
        <f t="shared" si="5"/>
        <v>90501130150100590119</v>
      </c>
    </row>
    <row r="53" spans="1:12" s="84" customFormat="1">
      <c r="A53" s="79" t="s">
        <v>120</v>
      </c>
      <c r="B53" s="78" t="s">
        <v>7</v>
      </c>
      <c r="C53" s="120" t="s">
        <v>64</v>
      </c>
      <c r="D53" s="124" t="s">
        <v>138</v>
      </c>
      <c r="E53" s="154" t="s">
        <v>140</v>
      </c>
      <c r="F53" s="158"/>
      <c r="G53" s="121" t="s">
        <v>121</v>
      </c>
      <c r="H53" s="80">
        <v>245000</v>
      </c>
      <c r="I53" s="81">
        <v>141761.03</v>
      </c>
      <c r="J53" s="82">
        <f t="shared" si="3"/>
        <v>103238.97</v>
      </c>
      <c r="K53" s="117" t="str">
        <f t="shared" si="4"/>
        <v>90501130150100590244</v>
      </c>
      <c r="L53" s="83" t="str">
        <f t="shared" si="5"/>
        <v>90501130150100590244</v>
      </c>
    </row>
    <row r="54" spans="1:12" s="84" customFormat="1">
      <c r="A54" s="79" t="s">
        <v>153</v>
      </c>
      <c r="B54" s="78" t="s">
        <v>7</v>
      </c>
      <c r="C54" s="120" t="s">
        <v>64</v>
      </c>
      <c r="D54" s="124" t="s">
        <v>138</v>
      </c>
      <c r="E54" s="154" t="s">
        <v>140</v>
      </c>
      <c r="F54" s="158"/>
      <c r="G54" s="121" t="s">
        <v>154</v>
      </c>
      <c r="H54" s="80">
        <v>2000</v>
      </c>
      <c r="I54" s="81">
        <v>1071</v>
      </c>
      <c r="J54" s="82">
        <f t="shared" si="3"/>
        <v>929</v>
      </c>
      <c r="K54" s="117" t="str">
        <f t="shared" si="4"/>
        <v>90501130150100590852</v>
      </c>
      <c r="L54" s="83" t="str">
        <f t="shared" si="5"/>
        <v>90501130150100590852</v>
      </c>
    </row>
    <row r="55" spans="1:12" s="84" customFormat="1">
      <c r="A55" s="79" t="s">
        <v>120</v>
      </c>
      <c r="B55" s="78" t="s">
        <v>7</v>
      </c>
      <c r="C55" s="120" t="s">
        <v>64</v>
      </c>
      <c r="D55" s="124" t="s">
        <v>138</v>
      </c>
      <c r="E55" s="154" t="s">
        <v>156</v>
      </c>
      <c r="F55" s="158"/>
      <c r="G55" s="121" t="s">
        <v>121</v>
      </c>
      <c r="H55" s="80">
        <v>6000</v>
      </c>
      <c r="I55" s="81">
        <v>3500</v>
      </c>
      <c r="J55" s="82">
        <f t="shared" si="3"/>
        <v>2500</v>
      </c>
      <c r="K55" s="117" t="str">
        <f t="shared" si="4"/>
        <v>90501139990020020244</v>
      </c>
      <c r="L55" s="83" t="str">
        <f t="shared" si="5"/>
        <v>90501139990020020244</v>
      </c>
    </row>
    <row r="56" spans="1:12" s="84" customFormat="1" ht="22.5">
      <c r="A56" s="79" t="s">
        <v>109</v>
      </c>
      <c r="B56" s="78" t="s">
        <v>7</v>
      </c>
      <c r="C56" s="120" t="s">
        <v>64</v>
      </c>
      <c r="D56" s="124" t="s">
        <v>164</v>
      </c>
      <c r="E56" s="154" t="s">
        <v>166</v>
      </c>
      <c r="F56" s="158"/>
      <c r="G56" s="121" t="s">
        <v>110</v>
      </c>
      <c r="H56" s="80">
        <v>71200</v>
      </c>
      <c r="I56" s="81">
        <v>55111.21</v>
      </c>
      <c r="J56" s="82">
        <f t="shared" si="3"/>
        <v>16088.79</v>
      </c>
      <c r="K56" s="117" t="str">
        <f t="shared" si="4"/>
        <v>90502039990051180121</v>
      </c>
      <c r="L56" s="83" t="str">
        <f t="shared" si="5"/>
        <v>90502039990051180121</v>
      </c>
    </row>
    <row r="57" spans="1:12" s="84" customFormat="1" ht="33.75">
      <c r="A57" s="79" t="s">
        <v>111</v>
      </c>
      <c r="B57" s="78" t="s">
        <v>7</v>
      </c>
      <c r="C57" s="120" t="s">
        <v>64</v>
      </c>
      <c r="D57" s="124" t="s">
        <v>164</v>
      </c>
      <c r="E57" s="154" t="s">
        <v>166</v>
      </c>
      <c r="F57" s="158"/>
      <c r="G57" s="121" t="s">
        <v>112</v>
      </c>
      <c r="H57" s="80">
        <v>21300</v>
      </c>
      <c r="I57" s="81">
        <v>14053.69</v>
      </c>
      <c r="J57" s="82">
        <f t="shared" si="3"/>
        <v>7246.31</v>
      </c>
      <c r="K57" s="117" t="str">
        <f t="shared" si="4"/>
        <v>90502039990051180129</v>
      </c>
      <c r="L57" s="83" t="str">
        <f t="shared" si="5"/>
        <v>90502039990051180129</v>
      </c>
    </row>
    <row r="58" spans="1:12" s="84" customFormat="1">
      <c r="A58" s="79" t="s">
        <v>120</v>
      </c>
      <c r="B58" s="78" t="s">
        <v>7</v>
      </c>
      <c r="C58" s="120" t="s">
        <v>64</v>
      </c>
      <c r="D58" s="124" t="s">
        <v>164</v>
      </c>
      <c r="E58" s="154" t="s">
        <v>166</v>
      </c>
      <c r="F58" s="158"/>
      <c r="G58" s="121" t="s">
        <v>121</v>
      </c>
      <c r="H58" s="80">
        <v>14900</v>
      </c>
      <c r="I58" s="81">
        <v>0</v>
      </c>
      <c r="J58" s="82">
        <f t="shared" si="3"/>
        <v>14900</v>
      </c>
      <c r="K58" s="117" t="str">
        <f t="shared" si="4"/>
        <v>90502039990051180244</v>
      </c>
      <c r="L58" s="83" t="str">
        <f t="shared" si="5"/>
        <v>90502039990051180244</v>
      </c>
    </row>
    <row r="59" spans="1:12" s="84" customFormat="1">
      <c r="A59" s="79" t="s">
        <v>120</v>
      </c>
      <c r="B59" s="78" t="s">
        <v>7</v>
      </c>
      <c r="C59" s="120" t="s">
        <v>64</v>
      </c>
      <c r="D59" s="124" t="s">
        <v>176</v>
      </c>
      <c r="E59" s="154" t="s">
        <v>178</v>
      </c>
      <c r="F59" s="158"/>
      <c r="G59" s="121" t="s">
        <v>121</v>
      </c>
      <c r="H59" s="80">
        <v>1000</v>
      </c>
      <c r="I59" s="81">
        <v>800</v>
      </c>
      <c r="J59" s="82">
        <f t="shared" si="3"/>
        <v>200</v>
      </c>
      <c r="K59" s="117" t="str">
        <f t="shared" si="4"/>
        <v>90503100160129999244</v>
      </c>
      <c r="L59" s="83" t="str">
        <f t="shared" si="5"/>
        <v>90503100160129999244</v>
      </c>
    </row>
    <row r="60" spans="1:12" s="84" customFormat="1">
      <c r="A60" s="79" t="s">
        <v>120</v>
      </c>
      <c r="B60" s="78" t="s">
        <v>7</v>
      </c>
      <c r="C60" s="120" t="s">
        <v>64</v>
      </c>
      <c r="D60" s="124" t="s">
        <v>176</v>
      </c>
      <c r="E60" s="154" t="s">
        <v>182</v>
      </c>
      <c r="F60" s="158"/>
      <c r="G60" s="121" t="s">
        <v>121</v>
      </c>
      <c r="H60" s="80">
        <v>30000</v>
      </c>
      <c r="I60" s="81">
        <v>30000</v>
      </c>
      <c r="J60" s="82">
        <f t="shared" si="3"/>
        <v>0</v>
      </c>
      <c r="K60" s="117" t="str">
        <f t="shared" si="4"/>
        <v>90503100160180390244</v>
      </c>
      <c r="L60" s="83" t="str">
        <f t="shared" si="5"/>
        <v>90503100160180390244</v>
      </c>
    </row>
    <row r="61" spans="1:12" s="84" customFormat="1">
      <c r="A61" s="79" t="s">
        <v>120</v>
      </c>
      <c r="B61" s="78" t="s">
        <v>7</v>
      </c>
      <c r="C61" s="120" t="s">
        <v>64</v>
      </c>
      <c r="D61" s="124" t="s">
        <v>176</v>
      </c>
      <c r="E61" s="154" t="s">
        <v>186</v>
      </c>
      <c r="F61" s="158"/>
      <c r="G61" s="121" t="s">
        <v>121</v>
      </c>
      <c r="H61" s="80">
        <v>127587</v>
      </c>
      <c r="I61" s="81">
        <v>127587</v>
      </c>
      <c r="J61" s="82">
        <f t="shared" si="3"/>
        <v>0</v>
      </c>
      <c r="K61" s="117" t="str">
        <f t="shared" si="4"/>
        <v>90503109990070550244</v>
      </c>
      <c r="L61" s="83" t="str">
        <f t="shared" si="5"/>
        <v>90503109990070550244</v>
      </c>
    </row>
    <row r="62" spans="1:12" s="84" customFormat="1" ht="45">
      <c r="A62" s="79" t="s">
        <v>195</v>
      </c>
      <c r="B62" s="78" t="s">
        <v>7</v>
      </c>
      <c r="C62" s="120" t="s">
        <v>64</v>
      </c>
      <c r="D62" s="124" t="s">
        <v>191</v>
      </c>
      <c r="E62" s="154" t="s">
        <v>178</v>
      </c>
      <c r="F62" s="158"/>
      <c r="G62" s="121" t="s">
        <v>196</v>
      </c>
      <c r="H62" s="80">
        <v>322000</v>
      </c>
      <c r="I62" s="81">
        <v>306000</v>
      </c>
      <c r="J62" s="82">
        <f t="shared" si="3"/>
        <v>16000</v>
      </c>
      <c r="K62" s="117" t="str">
        <f t="shared" si="4"/>
        <v>90503140160129999123</v>
      </c>
      <c r="L62" s="83" t="str">
        <f t="shared" si="5"/>
        <v>90503140160129999123</v>
      </c>
    </row>
    <row r="63" spans="1:12" s="84" customFormat="1">
      <c r="A63" s="79" t="s">
        <v>120</v>
      </c>
      <c r="B63" s="78" t="s">
        <v>7</v>
      </c>
      <c r="C63" s="120" t="s">
        <v>64</v>
      </c>
      <c r="D63" s="124" t="s">
        <v>191</v>
      </c>
      <c r="E63" s="154" t="s">
        <v>178</v>
      </c>
      <c r="F63" s="158"/>
      <c r="G63" s="121" t="s">
        <v>121</v>
      </c>
      <c r="H63" s="80">
        <v>207000</v>
      </c>
      <c r="I63" s="81">
        <v>200862.68</v>
      </c>
      <c r="J63" s="82">
        <f t="shared" si="3"/>
        <v>6137.32</v>
      </c>
      <c r="K63" s="117" t="str">
        <f t="shared" si="4"/>
        <v>90503140160129999244</v>
      </c>
      <c r="L63" s="83" t="str">
        <f t="shared" si="5"/>
        <v>90503140160129999244</v>
      </c>
    </row>
    <row r="64" spans="1:12" s="84" customFormat="1" ht="45">
      <c r="A64" s="79" t="s">
        <v>195</v>
      </c>
      <c r="B64" s="78" t="s">
        <v>7</v>
      </c>
      <c r="C64" s="120" t="s">
        <v>64</v>
      </c>
      <c r="D64" s="124" t="s">
        <v>191</v>
      </c>
      <c r="E64" s="154" t="s">
        <v>200</v>
      </c>
      <c r="F64" s="158"/>
      <c r="G64" s="121" t="s">
        <v>196</v>
      </c>
      <c r="H64" s="80">
        <v>968800</v>
      </c>
      <c r="I64" s="81">
        <v>198000</v>
      </c>
      <c r="J64" s="82">
        <f t="shared" si="3"/>
        <v>770800</v>
      </c>
      <c r="K64" s="117" t="str">
        <f t="shared" si="4"/>
        <v>90503140160170520123</v>
      </c>
      <c r="L64" s="83" t="str">
        <f t="shared" si="5"/>
        <v>90503140160170520123</v>
      </c>
    </row>
    <row r="65" spans="1:12" s="84" customFormat="1" ht="22.5">
      <c r="A65" s="79" t="s">
        <v>118</v>
      </c>
      <c r="B65" s="78" t="s">
        <v>7</v>
      </c>
      <c r="C65" s="120" t="s">
        <v>64</v>
      </c>
      <c r="D65" s="124" t="s">
        <v>191</v>
      </c>
      <c r="E65" s="154" t="s">
        <v>200</v>
      </c>
      <c r="F65" s="158"/>
      <c r="G65" s="121" t="s">
        <v>119</v>
      </c>
      <c r="H65" s="80">
        <v>6650</v>
      </c>
      <c r="I65" s="81">
        <v>0</v>
      </c>
      <c r="J65" s="82">
        <f t="shared" si="3"/>
        <v>6650</v>
      </c>
      <c r="K65" s="117" t="str">
        <f t="shared" si="4"/>
        <v>90503140160170520242</v>
      </c>
      <c r="L65" s="83" t="str">
        <f t="shared" si="5"/>
        <v>90503140160170520242</v>
      </c>
    </row>
    <row r="66" spans="1:12" s="84" customFormat="1">
      <c r="A66" s="79" t="s">
        <v>120</v>
      </c>
      <c r="B66" s="78" t="s">
        <v>7</v>
      </c>
      <c r="C66" s="120" t="s">
        <v>64</v>
      </c>
      <c r="D66" s="124" t="s">
        <v>191</v>
      </c>
      <c r="E66" s="154" t="s">
        <v>200</v>
      </c>
      <c r="F66" s="158"/>
      <c r="G66" s="121" t="s">
        <v>121</v>
      </c>
      <c r="H66" s="80">
        <v>23450</v>
      </c>
      <c r="I66" s="81">
        <v>0</v>
      </c>
      <c r="J66" s="82">
        <f t="shared" si="3"/>
        <v>23450</v>
      </c>
      <c r="K66" s="117" t="str">
        <f t="shared" si="4"/>
        <v>90503140160170520244</v>
      </c>
      <c r="L66" s="83" t="str">
        <f t="shared" si="5"/>
        <v>90503140160170520244</v>
      </c>
    </row>
    <row r="67" spans="1:12" s="84" customFormat="1">
      <c r="A67" s="79" t="s">
        <v>120</v>
      </c>
      <c r="B67" s="78" t="s">
        <v>7</v>
      </c>
      <c r="C67" s="120" t="s">
        <v>64</v>
      </c>
      <c r="D67" s="124" t="s">
        <v>191</v>
      </c>
      <c r="E67" s="154" t="s">
        <v>206</v>
      </c>
      <c r="F67" s="158"/>
      <c r="G67" s="121" t="s">
        <v>121</v>
      </c>
      <c r="H67" s="80">
        <v>2000</v>
      </c>
      <c r="I67" s="81">
        <v>0</v>
      </c>
      <c r="J67" s="82">
        <f t="shared" si="3"/>
        <v>2000</v>
      </c>
      <c r="K67" s="117" t="str">
        <f t="shared" si="4"/>
        <v>90503140170120380244</v>
      </c>
      <c r="L67" s="83" t="str">
        <f t="shared" si="5"/>
        <v>90503140170120380244</v>
      </c>
    </row>
    <row r="68" spans="1:12" s="84" customFormat="1">
      <c r="A68" s="79" t="s">
        <v>120</v>
      </c>
      <c r="B68" s="78" t="s">
        <v>7</v>
      </c>
      <c r="C68" s="120" t="s">
        <v>64</v>
      </c>
      <c r="D68" s="124" t="s">
        <v>191</v>
      </c>
      <c r="E68" s="154" t="s">
        <v>210</v>
      </c>
      <c r="F68" s="158"/>
      <c r="G68" s="121" t="s">
        <v>121</v>
      </c>
      <c r="H68" s="80">
        <v>1000</v>
      </c>
      <c r="I68" s="81">
        <v>1000</v>
      </c>
      <c r="J68" s="82">
        <f t="shared" si="3"/>
        <v>0</v>
      </c>
      <c r="K68" s="117" t="str">
        <f t="shared" si="4"/>
        <v>90503149990029990244</v>
      </c>
      <c r="L68" s="83" t="str">
        <f t="shared" si="5"/>
        <v>90503149990029990244</v>
      </c>
    </row>
    <row r="69" spans="1:12" s="84" customFormat="1" ht="45">
      <c r="A69" s="79" t="s">
        <v>195</v>
      </c>
      <c r="B69" s="78" t="s">
        <v>7</v>
      </c>
      <c r="C69" s="120" t="s">
        <v>64</v>
      </c>
      <c r="D69" s="124" t="s">
        <v>191</v>
      </c>
      <c r="E69" s="154" t="s">
        <v>214</v>
      </c>
      <c r="F69" s="158"/>
      <c r="G69" s="121" t="s">
        <v>196</v>
      </c>
      <c r="H69" s="80">
        <v>796000</v>
      </c>
      <c r="I69" s="81">
        <v>396000</v>
      </c>
      <c r="J69" s="82">
        <f t="shared" si="3"/>
        <v>400000</v>
      </c>
      <c r="K69" s="117" t="str">
        <f t="shared" si="4"/>
        <v>90503149990080550123</v>
      </c>
      <c r="L69" s="83" t="str">
        <f t="shared" si="5"/>
        <v>90503149990080550123</v>
      </c>
    </row>
    <row r="70" spans="1:12" s="84" customFormat="1">
      <c r="A70" s="79" t="s">
        <v>120</v>
      </c>
      <c r="B70" s="78" t="s">
        <v>7</v>
      </c>
      <c r="C70" s="120" t="s">
        <v>64</v>
      </c>
      <c r="D70" s="124" t="s">
        <v>191</v>
      </c>
      <c r="E70" s="154" t="s">
        <v>214</v>
      </c>
      <c r="F70" s="158"/>
      <c r="G70" s="121" t="s">
        <v>121</v>
      </c>
      <c r="H70" s="80">
        <v>195440</v>
      </c>
      <c r="I70" s="81">
        <v>129600</v>
      </c>
      <c r="J70" s="82">
        <f t="shared" si="3"/>
        <v>65840</v>
      </c>
      <c r="K70" s="117" t="str">
        <f t="shared" si="4"/>
        <v>90503149990080550244</v>
      </c>
      <c r="L70" s="83" t="str">
        <f t="shared" si="5"/>
        <v>90503149990080550244</v>
      </c>
    </row>
    <row r="71" spans="1:12" s="84" customFormat="1">
      <c r="A71" s="79" t="s">
        <v>120</v>
      </c>
      <c r="B71" s="78" t="s">
        <v>7</v>
      </c>
      <c r="C71" s="120" t="s">
        <v>64</v>
      </c>
      <c r="D71" s="124" t="s">
        <v>224</v>
      </c>
      <c r="E71" s="154" t="s">
        <v>226</v>
      </c>
      <c r="F71" s="158"/>
      <c r="G71" s="121" t="s">
        <v>121</v>
      </c>
      <c r="H71" s="80">
        <v>19200</v>
      </c>
      <c r="I71" s="81">
        <v>0</v>
      </c>
      <c r="J71" s="82">
        <f t="shared" si="3"/>
        <v>19200</v>
      </c>
      <c r="K71" s="117" t="str">
        <f t="shared" si="4"/>
        <v>90504059990073880244</v>
      </c>
      <c r="L71" s="83" t="str">
        <f t="shared" si="5"/>
        <v>90504059990073880244</v>
      </c>
    </row>
    <row r="72" spans="1:12" s="84" customFormat="1">
      <c r="A72" s="79" t="s">
        <v>120</v>
      </c>
      <c r="B72" s="78" t="s">
        <v>7</v>
      </c>
      <c r="C72" s="120" t="s">
        <v>64</v>
      </c>
      <c r="D72" s="124" t="s">
        <v>231</v>
      </c>
      <c r="E72" s="154" t="s">
        <v>233</v>
      </c>
      <c r="F72" s="158"/>
      <c r="G72" s="121" t="s">
        <v>121</v>
      </c>
      <c r="H72" s="80">
        <v>133000</v>
      </c>
      <c r="I72" s="81">
        <v>57200</v>
      </c>
      <c r="J72" s="82">
        <f t="shared" si="3"/>
        <v>75800</v>
      </c>
      <c r="K72" s="117" t="str">
        <f t="shared" si="4"/>
        <v>90504090140180570244</v>
      </c>
      <c r="L72" s="83" t="str">
        <f t="shared" si="5"/>
        <v>90504090140180570244</v>
      </c>
    </row>
    <row r="73" spans="1:12" s="84" customFormat="1">
      <c r="A73" s="79" t="s">
        <v>120</v>
      </c>
      <c r="B73" s="78" t="s">
        <v>7</v>
      </c>
      <c r="C73" s="120" t="s">
        <v>64</v>
      </c>
      <c r="D73" s="124" t="s">
        <v>231</v>
      </c>
      <c r="E73" s="154" t="s">
        <v>237</v>
      </c>
      <c r="F73" s="158"/>
      <c r="G73" s="121" t="s">
        <v>121</v>
      </c>
      <c r="H73" s="80">
        <v>1663645.75</v>
      </c>
      <c r="I73" s="81">
        <v>1309770</v>
      </c>
      <c r="J73" s="82">
        <f t="shared" si="3"/>
        <v>353875.75</v>
      </c>
      <c r="K73" s="117" t="str">
        <f t="shared" si="4"/>
        <v>905040901401S0305244</v>
      </c>
      <c r="L73" s="83" t="str">
        <f t="shared" si="5"/>
        <v>905040901401S0305244</v>
      </c>
    </row>
    <row r="74" spans="1:12" s="84" customFormat="1">
      <c r="A74" s="79" t="s">
        <v>120</v>
      </c>
      <c r="B74" s="78" t="s">
        <v>7</v>
      </c>
      <c r="C74" s="120" t="s">
        <v>64</v>
      </c>
      <c r="D74" s="124" t="s">
        <v>242</v>
      </c>
      <c r="E74" s="154" t="s">
        <v>244</v>
      </c>
      <c r="F74" s="158"/>
      <c r="G74" s="121" t="s">
        <v>121</v>
      </c>
      <c r="H74" s="80">
        <v>3000</v>
      </c>
      <c r="I74" s="81">
        <v>0</v>
      </c>
      <c r="J74" s="82">
        <f t="shared" si="3"/>
        <v>3000</v>
      </c>
      <c r="K74" s="117" t="str">
        <f t="shared" si="4"/>
        <v>90504120180129990244</v>
      </c>
      <c r="L74" s="83" t="str">
        <f t="shared" si="5"/>
        <v>90504120180129990244</v>
      </c>
    </row>
    <row r="75" spans="1:12" s="84" customFormat="1">
      <c r="A75" s="79" t="s">
        <v>120</v>
      </c>
      <c r="B75" s="78" t="s">
        <v>7</v>
      </c>
      <c r="C75" s="120" t="s">
        <v>64</v>
      </c>
      <c r="D75" s="124" t="s">
        <v>252</v>
      </c>
      <c r="E75" s="154" t="s">
        <v>254</v>
      </c>
      <c r="F75" s="158"/>
      <c r="G75" s="121" t="s">
        <v>121</v>
      </c>
      <c r="H75" s="80">
        <v>94000</v>
      </c>
      <c r="I75" s="81">
        <v>58063.38</v>
      </c>
      <c r="J75" s="82">
        <f t="shared" si="3"/>
        <v>35936.620000000003</v>
      </c>
      <c r="K75" s="117" t="str">
        <f t="shared" si="4"/>
        <v>90505030110129990244</v>
      </c>
      <c r="L75" s="83" t="str">
        <f t="shared" si="5"/>
        <v>90505030110129990244</v>
      </c>
    </row>
    <row r="76" spans="1:12" s="84" customFormat="1" ht="22.5">
      <c r="A76" s="79" t="s">
        <v>130</v>
      </c>
      <c r="B76" s="78" t="s">
        <v>7</v>
      </c>
      <c r="C76" s="120" t="s">
        <v>64</v>
      </c>
      <c r="D76" s="124" t="s">
        <v>252</v>
      </c>
      <c r="E76" s="154" t="s">
        <v>254</v>
      </c>
      <c r="F76" s="158"/>
      <c r="G76" s="121" t="s">
        <v>131</v>
      </c>
      <c r="H76" s="80">
        <v>11000</v>
      </c>
      <c r="I76" s="81">
        <v>8341</v>
      </c>
      <c r="J76" s="82">
        <f t="shared" si="3"/>
        <v>2659</v>
      </c>
      <c r="K76" s="117" t="str">
        <f t="shared" si="4"/>
        <v>90505030110129990851</v>
      </c>
      <c r="L76" s="83" t="str">
        <f t="shared" si="5"/>
        <v>90505030110129990851</v>
      </c>
    </row>
    <row r="77" spans="1:12" s="84" customFormat="1">
      <c r="A77" s="79" t="s">
        <v>153</v>
      </c>
      <c r="B77" s="78" t="s">
        <v>7</v>
      </c>
      <c r="C77" s="120" t="s">
        <v>64</v>
      </c>
      <c r="D77" s="124" t="s">
        <v>252</v>
      </c>
      <c r="E77" s="154" t="s">
        <v>254</v>
      </c>
      <c r="F77" s="158"/>
      <c r="G77" s="121" t="s">
        <v>154</v>
      </c>
      <c r="H77" s="80">
        <v>4000</v>
      </c>
      <c r="I77" s="81">
        <v>0</v>
      </c>
      <c r="J77" s="82">
        <f t="shared" si="3"/>
        <v>4000</v>
      </c>
      <c r="K77" s="117" t="str">
        <f t="shared" si="4"/>
        <v>90505030110129990852</v>
      </c>
      <c r="L77" s="83" t="str">
        <f t="shared" si="5"/>
        <v>90505030110129990852</v>
      </c>
    </row>
    <row r="78" spans="1:12" s="84" customFormat="1">
      <c r="A78" s="79" t="s">
        <v>263</v>
      </c>
      <c r="B78" s="78" t="s">
        <v>7</v>
      </c>
      <c r="C78" s="120" t="s">
        <v>64</v>
      </c>
      <c r="D78" s="124" t="s">
        <v>252</v>
      </c>
      <c r="E78" s="154" t="s">
        <v>260</v>
      </c>
      <c r="F78" s="158"/>
      <c r="G78" s="121" t="s">
        <v>264</v>
      </c>
      <c r="H78" s="80">
        <v>197000</v>
      </c>
      <c r="I78" s="81">
        <v>123000</v>
      </c>
      <c r="J78" s="82">
        <f t="shared" si="3"/>
        <v>74000</v>
      </c>
      <c r="K78" s="117" t="str">
        <f t="shared" si="4"/>
        <v>90505030110281340540</v>
      </c>
      <c r="L78" s="83" t="str">
        <f t="shared" si="5"/>
        <v>90505030110281340540</v>
      </c>
    </row>
    <row r="79" spans="1:12" s="84" customFormat="1">
      <c r="A79" s="79" t="s">
        <v>263</v>
      </c>
      <c r="B79" s="78" t="s">
        <v>7</v>
      </c>
      <c r="C79" s="120" t="s">
        <v>64</v>
      </c>
      <c r="D79" s="124" t="s">
        <v>270</v>
      </c>
      <c r="E79" s="154" t="s">
        <v>272</v>
      </c>
      <c r="F79" s="158"/>
      <c r="G79" s="121" t="s">
        <v>264</v>
      </c>
      <c r="H79" s="80">
        <v>763000</v>
      </c>
      <c r="I79" s="81">
        <v>663200</v>
      </c>
      <c r="J79" s="82">
        <f t="shared" si="3"/>
        <v>99800</v>
      </c>
      <c r="K79" s="117" t="str">
        <f t="shared" si="4"/>
        <v>90508010120181690540</v>
      </c>
      <c r="L79" s="83" t="str">
        <f t="shared" si="5"/>
        <v>90508010120181690540</v>
      </c>
    </row>
    <row r="80" spans="1:12" s="84" customFormat="1">
      <c r="A80" s="79" t="s">
        <v>263</v>
      </c>
      <c r="B80" s="78" t="s">
        <v>7</v>
      </c>
      <c r="C80" s="120" t="s">
        <v>64</v>
      </c>
      <c r="D80" s="124" t="s">
        <v>270</v>
      </c>
      <c r="E80" s="154" t="s">
        <v>275</v>
      </c>
      <c r="F80" s="158"/>
      <c r="G80" s="121" t="s">
        <v>264</v>
      </c>
      <c r="H80" s="80">
        <v>11000</v>
      </c>
      <c r="I80" s="81">
        <v>3500</v>
      </c>
      <c r="J80" s="82">
        <f t="shared" si="3"/>
        <v>7500</v>
      </c>
      <c r="K80" s="117" t="str">
        <f t="shared" si="4"/>
        <v>90508010120282220540</v>
      </c>
      <c r="L80" s="83" t="str">
        <f t="shared" si="5"/>
        <v>90508010120282220540</v>
      </c>
    </row>
    <row r="81" spans="1:12" s="84" customFormat="1" ht="22.5">
      <c r="A81" s="79" t="s">
        <v>118</v>
      </c>
      <c r="B81" s="78" t="s">
        <v>7</v>
      </c>
      <c r="C81" s="120" t="s">
        <v>64</v>
      </c>
      <c r="D81" s="124" t="s">
        <v>279</v>
      </c>
      <c r="E81" s="154" t="s">
        <v>281</v>
      </c>
      <c r="F81" s="158"/>
      <c r="G81" s="121" t="s">
        <v>119</v>
      </c>
      <c r="H81" s="80">
        <v>8500</v>
      </c>
      <c r="I81" s="81">
        <v>4901.2299999999996</v>
      </c>
      <c r="J81" s="82">
        <f t="shared" si="3"/>
        <v>3598.77</v>
      </c>
      <c r="K81" s="117" t="str">
        <f t="shared" si="4"/>
        <v>90508040120100590242</v>
      </c>
      <c r="L81" s="83" t="str">
        <f t="shared" si="5"/>
        <v>90508040120100590242</v>
      </c>
    </row>
    <row r="82" spans="1:12" s="84" customFormat="1">
      <c r="A82" s="79" t="s">
        <v>120</v>
      </c>
      <c r="B82" s="78" t="s">
        <v>7</v>
      </c>
      <c r="C82" s="120" t="s">
        <v>64</v>
      </c>
      <c r="D82" s="124" t="s">
        <v>279</v>
      </c>
      <c r="E82" s="154" t="s">
        <v>281</v>
      </c>
      <c r="F82" s="158"/>
      <c r="G82" s="121" t="s">
        <v>121</v>
      </c>
      <c r="H82" s="80">
        <v>41500</v>
      </c>
      <c r="I82" s="81">
        <v>27279.200000000001</v>
      </c>
      <c r="J82" s="82">
        <f t="shared" si="3"/>
        <v>14220.8</v>
      </c>
      <c r="K82" s="117" t="str">
        <f t="shared" si="4"/>
        <v>90508040120100590244</v>
      </c>
      <c r="L82" s="83" t="str">
        <f t="shared" si="5"/>
        <v>90508040120100590244</v>
      </c>
    </row>
    <row r="83" spans="1:12" s="84" customFormat="1">
      <c r="A83" s="79" t="s">
        <v>122</v>
      </c>
      <c r="B83" s="78" t="s">
        <v>7</v>
      </c>
      <c r="C83" s="120" t="s">
        <v>64</v>
      </c>
      <c r="D83" s="124" t="s">
        <v>279</v>
      </c>
      <c r="E83" s="154" t="s">
        <v>281</v>
      </c>
      <c r="F83" s="158"/>
      <c r="G83" s="121" t="s">
        <v>123</v>
      </c>
      <c r="H83" s="80">
        <v>111000</v>
      </c>
      <c r="I83" s="81">
        <v>85525.99</v>
      </c>
      <c r="J83" s="82">
        <f t="shared" si="3"/>
        <v>25474.01</v>
      </c>
      <c r="K83" s="117" t="str">
        <f t="shared" si="4"/>
        <v>90508040120100590247</v>
      </c>
      <c r="L83" s="83" t="str">
        <f t="shared" si="5"/>
        <v>90508040120100590247</v>
      </c>
    </row>
    <row r="84" spans="1:12" ht="5.25" hidden="1" customHeight="1" thickBot="1">
      <c r="A84" s="18"/>
      <c r="B84" s="30"/>
      <c r="C84" s="31"/>
      <c r="D84" s="31"/>
      <c r="E84" s="31"/>
      <c r="F84" s="31"/>
      <c r="G84" s="31"/>
      <c r="H84" s="47"/>
      <c r="I84" s="48"/>
      <c r="J84" s="53"/>
      <c r="K84" s="115"/>
    </row>
    <row r="85" spans="1:12" ht="13.5" thickBot="1">
      <c r="A85" s="26"/>
      <c r="B85" s="26"/>
      <c r="C85" s="22"/>
      <c r="D85" s="22"/>
      <c r="E85" s="22"/>
      <c r="F85" s="22"/>
      <c r="G85" s="22"/>
      <c r="H85" s="46"/>
      <c r="I85" s="46"/>
      <c r="J85" s="46"/>
      <c r="K85" s="46"/>
    </row>
    <row r="86" spans="1:12" ht="28.5" customHeight="1" thickBot="1">
      <c r="A86" s="41" t="s">
        <v>18</v>
      </c>
      <c r="B86" s="42">
        <v>450</v>
      </c>
      <c r="C86" s="212" t="s">
        <v>17</v>
      </c>
      <c r="D86" s="213"/>
      <c r="E86" s="213"/>
      <c r="F86" s="213"/>
      <c r="G86" s="214"/>
      <c r="H86" s="54">
        <f>0-H94</f>
        <v>-639000</v>
      </c>
      <c r="I86" s="54">
        <f>I15-I41</f>
        <v>-423190.32</v>
      </c>
      <c r="J86" s="92" t="s">
        <v>17</v>
      </c>
    </row>
    <row r="87" spans="1:12">
      <c r="A87" s="26"/>
      <c r="B87" s="146"/>
      <c r="C87" s="22"/>
      <c r="D87" s="22"/>
      <c r="E87" s="22"/>
      <c r="F87" s="22"/>
      <c r="G87" s="22"/>
      <c r="H87" s="22"/>
      <c r="I87" s="22"/>
      <c r="J87" s="22"/>
    </row>
    <row r="88" spans="1:12" ht="15">
      <c r="A88" s="178" t="s">
        <v>32</v>
      </c>
      <c r="B88" s="178"/>
      <c r="C88" s="178"/>
      <c r="D88" s="178"/>
      <c r="E88" s="178"/>
      <c r="F88" s="178"/>
      <c r="G88" s="178"/>
      <c r="H88" s="178"/>
      <c r="I88" s="178"/>
      <c r="J88" s="178"/>
      <c r="K88" s="147"/>
    </row>
    <row r="89" spans="1:12">
      <c r="A89" s="8"/>
      <c r="B89" s="25"/>
      <c r="C89" s="9"/>
      <c r="D89" s="9"/>
      <c r="E89" s="9"/>
      <c r="F89" s="9"/>
      <c r="G89" s="9"/>
      <c r="H89" s="10"/>
      <c r="I89" s="10"/>
      <c r="J89" s="40" t="s">
        <v>27</v>
      </c>
      <c r="K89" s="40"/>
    </row>
    <row r="90" spans="1:12" ht="17.100000000000001" customHeight="1">
      <c r="A90" s="179" t="s">
        <v>39</v>
      </c>
      <c r="B90" s="179" t="s">
        <v>40</v>
      </c>
      <c r="C90" s="191" t="s">
        <v>45</v>
      </c>
      <c r="D90" s="192"/>
      <c r="E90" s="192"/>
      <c r="F90" s="192"/>
      <c r="G90" s="193"/>
      <c r="H90" s="179" t="s">
        <v>42</v>
      </c>
      <c r="I90" s="179" t="s">
        <v>23</v>
      </c>
      <c r="J90" s="179" t="s">
        <v>43</v>
      </c>
      <c r="K90" s="150"/>
    </row>
    <row r="91" spans="1:12" ht="17.100000000000001" customHeight="1">
      <c r="A91" s="180"/>
      <c r="B91" s="180"/>
      <c r="C91" s="194"/>
      <c r="D91" s="195"/>
      <c r="E91" s="195"/>
      <c r="F91" s="195"/>
      <c r="G91" s="196"/>
      <c r="H91" s="180"/>
      <c r="I91" s="180"/>
      <c r="J91" s="180"/>
      <c r="K91" s="150"/>
    </row>
    <row r="92" spans="1:12" ht="17.100000000000001" customHeight="1">
      <c r="A92" s="181"/>
      <c r="B92" s="181"/>
      <c r="C92" s="197"/>
      <c r="D92" s="198"/>
      <c r="E92" s="198"/>
      <c r="F92" s="198"/>
      <c r="G92" s="199"/>
      <c r="H92" s="181"/>
      <c r="I92" s="181"/>
      <c r="J92" s="181"/>
      <c r="K92" s="150"/>
    </row>
    <row r="93" spans="1:12" ht="13.5" thickBot="1">
      <c r="A93" s="70">
        <v>1</v>
      </c>
      <c r="B93" s="12">
        <v>2</v>
      </c>
      <c r="C93" s="200">
        <v>3</v>
      </c>
      <c r="D93" s="201"/>
      <c r="E93" s="201"/>
      <c r="F93" s="201"/>
      <c r="G93" s="202"/>
      <c r="H93" s="13" t="s">
        <v>2</v>
      </c>
      <c r="I93" s="13" t="s">
        <v>25</v>
      </c>
      <c r="J93" s="13" t="s">
        <v>26</v>
      </c>
      <c r="K93" s="114"/>
    </row>
    <row r="94" spans="1:12" ht="12.75" customHeight="1">
      <c r="A94" s="74" t="s">
        <v>33</v>
      </c>
      <c r="B94" s="38" t="s">
        <v>8</v>
      </c>
      <c r="C94" s="182" t="s">
        <v>17</v>
      </c>
      <c r="D94" s="183"/>
      <c r="E94" s="183"/>
      <c r="F94" s="183"/>
      <c r="G94" s="184"/>
      <c r="H94" s="66">
        <f>H96+H100+H104</f>
        <v>639000</v>
      </c>
      <c r="I94" s="66">
        <f>I96+I100+I104</f>
        <v>423190.32</v>
      </c>
      <c r="J94" s="127">
        <f>J96+J100+J104</f>
        <v>215809.68</v>
      </c>
    </row>
    <row r="95" spans="1:12" ht="12.75" customHeight="1">
      <c r="A95" s="75" t="s">
        <v>11</v>
      </c>
      <c r="B95" s="39"/>
      <c r="C95" s="206"/>
      <c r="D95" s="207"/>
      <c r="E95" s="207"/>
      <c r="F95" s="207"/>
      <c r="G95" s="208"/>
      <c r="H95" s="43"/>
      <c r="I95" s="44"/>
      <c r="J95" s="45"/>
    </row>
    <row r="96" spans="1:12" ht="12.75" customHeight="1">
      <c r="A96" s="74" t="s">
        <v>34</v>
      </c>
      <c r="B96" s="49" t="s">
        <v>12</v>
      </c>
      <c r="C96" s="209" t="s">
        <v>17</v>
      </c>
      <c r="D96" s="210"/>
      <c r="E96" s="210"/>
      <c r="F96" s="210"/>
      <c r="G96" s="211"/>
      <c r="H96" s="52">
        <v>0</v>
      </c>
      <c r="I96" s="52">
        <v>0</v>
      </c>
      <c r="J96" s="89">
        <v>0</v>
      </c>
    </row>
    <row r="97" spans="1:12" ht="12.75" customHeight="1">
      <c r="A97" s="75" t="s">
        <v>10</v>
      </c>
      <c r="B97" s="50"/>
      <c r="C97" s="160"/>
      <c r="D97" s="161"/>
      <c r="E97" s="161"/>
      <c r="F97" s="161"/>
      <c r="G97" s="162"/>
      <c r="H97" s="62"/>
      <c r="I97" s="63"/>
      <c r="J97" s="64"/>
    </row>
    <row r="98" spans="1:12" s="84" customFormat="1">
      <c r="A98" s="138"/>
      <c r="B98" s="139" t="s">
        <v>12</v>
      </c>
      <c r="C98" s="140"/>
      <c r="D98" s="168"/>
      <c r="E98" s="168"/>
      <c r="F98" s="168"/>
      <c r="G98" s="169"/>
      <c r="H98" s="141"/>
      <c r="I98" s="142"/>
      <c r="J98" s="143">
        <f>IF(IF(H98="",0,H98)=0,0,(IF(H98&gt;0,IF(I98&gt;H98,0,H98-I98),IF(I98&gt;H98,H98-I98,0))))</f>
        <v>0</v>
      </c>
      <c r="K98" s="144" t="str">
        <f>C98 &amp; D98 &amp; G98</f>
        <v/>
      </c>
      <c r="L98" s="145" t="str">
        <f>C98 &amp; D98 &amp; G98</f>
        <v/>
      </c>
    </row>
    <row r="99" spans="1:12" ht="12.75" hidden="1" customHeight="1">
      <c r="A99" s="76"/>
      <c r="B99" s="17"/>
      <c r="C99" s="14"/>
      <c r="D99" s="14"/>
      <c r="E99" s="14"/>
      <c r="F99" s="14"/>
      <c r="G99" s="14"/>
      <c r="H99" s="34"/>
      <c r="I99" s="35"/>
      <c r="J99" s="55"/>
      <c r="K99" s="116"/>
    </row>
    <row r="100" spans="1:12" ht="12.75" customHeight="1">
      <c r="A100" s="74" t="s">
        <v>35</v>
      </c>
      <c r="B100" s="50" t="s">
        <v>13</v>
      </c>
      <c r="C100" s="160" t="s">
        <v>17</v>
      </c>
      <c r="D100" s="161"/>
      <c r="E100" s="161"/>
      <c r="F100" s="161"/>
      <c r="G100" s="162"/>
      <c r="H100" s="52">
        <v>0</v>
      </c>
      <c r="I100" s="52">
        <v>0</v>
      </c>
      <c r="J100" s="90">
        <v>0</v>
      </c>
    </row>
    <row r="101" spans="1:12" ht="12.75" customHeight="1">
      <c r="A101" s="75" t="s">
        <v>10</v>
      </c>
      <c r="B101" s="50"/>
      <c r="C101" s="160"/>
      <c r="D101" s="161"/>
      <c r="E101" s="161"/>
      <c r="F101" s="161"/>
      <c r="G101" s="162"/>
      <c r="H101" s="62"/>
      <c r="I101" s="63"/>
      <c r="J101" s="64"/>
    </row>
    <row r="102" spans="1:12" s="84" customFormat="1">
      <c r="A102" s="138"/>
      <c r="B102" s="139" t="s">
        <v>13</v>
      </c>
      <c r="C102" s="140"/>
      <c r="D102" s="168"/>
      <c r="E102" s="168"/>
      <c r="F102" s="168"/>
      <c r="G102" s="169"/>
      <c r="H102" s="141"/>
      <c r="I102" s="142"/>
      <c r="J102" s="143">
        <f>IF(IF(H102="",0,H102)=0,0,(IF(H102&gt;0,IF(I102&gt;H102,0,H102-I102),IF(I102&gt;H102,H102-I102,0))))</f>
        <v>0</v>
      </c>
      <c r="K102" s="144" t="str">
        <f>C102 &amp; D102 &amp; G102</f>
        <v/>
      </c>
      <c r="L102" s="145" t="str">
        <f>C102 &amp; D102 &amp; G102</f>
        <v/>
      </c>
    </row>
    <row r="103" spans="1:12" ht="12.75" hidden="1" customHeight="1">
      <c r="A103" s="76"/>
      <c r="B103" s="16"/>
      <c r="C103" s="14"/>
      <c r="D103" s="14"/>
      <c r="E103" s="14"/>
      <c r="F103" s="14"/>
      <c r="G103" s="14"/>
      <c r="H103" s="34"/>
      <c r="I103" s="35"/>
      <c r="J103" s="55"/>
      <c r="K103" s="116"/>
    </row>
    <row r="104" spans="1:12" ht="12.75" customHeight="1">
      <c r="A104" s="74" t="s">
        <v>16</v>
      </c>
      <c r="B104" s="50" t="s">
        <v>9</v>
      </c>
      <c r="C104" s="165" t="s">
        <v>53</v>
      </c>
      <c r="D104" s="166"/>
      <c r="E104" s="166"/>
      <c r="F104" s="166"/>
      <c r="G104" s="167"/>
      <c r="H104" s="52">
        <v>639000</v>
      </c>
      <c r="I104" s="52">
        <v>423190.32</v>
      </c>
      <c r="J104" s="91">
        <f>IF(IF(H104="",0,H104)=0,0,(IF(H104&gt;0,IF(I104&gt;H104,0,H104-I104),IF(I104&gt;H104,H104-I104,0))))</f>
        <v>215809.68</v>
      </c>
    </row>
    <row r="105" spans="1:12" ht="22.5">
      <c r="A105" s="74" t="s">
        <v>54</v>
      </c>
      <c r="B105" s="50" t="s">
        <v>9</v>
      </c>
      <c r="C105" s="165" t="s">
        <v>55</v>
      </c>
      <c r="D105" s="166"/>
      <c r="E105" s="166"/>
      <c r="F105" s="166"/>
      <c r="G105" s="167"/>
      <c r="H105" s="52">
        <v>0</v>
      </c>
      <c r="I105" s="52">
        <v>0</v>
      </c>
      <c r="J105" s="91">
        <f>IF(IF(H105="",0,H105)=0,0,(IF(H105&gt;0,IF(I105&gt;H105,0,H105-I105),IF(I105&gt;H105,H105-I105,0))))</f>
        <v>0</v>
      </c>
    </row>
    <row r="106" spans="1:12" ht="35.25" customHeight="1">
      <c r="A106" s="74" t="s">
        <v>57</v>
      </c>
      <c r="B106" s="50" t="s">
        <v>9</v>
      </c>
      <c r="C106" s="165" t="s">
        <v>56</v>
      </c>
      <c r="D106" s="166"/>
      <c r="E106" s="166"/>
      <c r="F106" s="166"/>
      <c r="G106" s="167"/>
      <c r="H106" s="52">
        <v>0</v>
      </c>
      <c r="I106" s="52">
        <v>0</v>
      </c>
      <c r="J106" s="91">
        <f>IF(IF(H106="",0,H106)=0,0,(IF(H106&gt;0,IF(I106&gt;H106,0,H106-I106),IF(I106&gt;H106,H106-I106,0))))</f>
        <v>0</v>
      </c>
    </row>
    <row r="107" spans="1:12" ht="22.5">
      <c r="A107" s="94" t="s">
        <v>91</v>
      </c>
      <c r="B107" s="110" t="s">
        <v>14</v>
      </c>
      <c r="C107" s="122" t="s">
        <v>70</v>
      </c>
      <c r="D107" s="173" t="s">
        <v>90</v>
      </c>
      <c r="E107" s="173"/>
      <c r="F107" s="173"/>
      <c r="G107" s="174"/>
      <c r="H107" s="77">
        <v>-8654172.75</v>
      </c>
      <c r="I107" s="77">
        <v>-5941142.3799999999</v>
      </c>
      <c r="J107" s="65" t="s">
        <v>17</v>
      </c>
      <c r="K107" s="106" t="str">
        <f>C107 &amp; D107 &amp; G107</f>
        <v>00001050201100000510</v>
      </c>
      <c r="L107" s="4" t="str">
        <f>C107 &amp; D107 &amp; G107</f>
        <v>00001050201100000510</v>
      </c>
    </row>
    <row r="108" spans="1:12" ht="22.5">
      <c r="A108" s="95" t="s">
        <v>79</v>
      </c>
      <c r="B108" s="110" t="s">
        <v>15</v>
      </c>
      <c r="C108" s="122" t="s">
        <v>70</v>
      </c>
      <c r="D108" s="173" t="s">
        <v>80</v>
      </c>
      <c r="E108" s="173"/>
      <c r="F108" s="173"/>
      <c r="G108" s="174"/>
      <c r="H108" s="97">
        <v>9293172.75</v>
      </c>
      <c r="I108" s="97">
        <v>6364332.7000000002</v>
      </c>
      <c r="J108" s="98" t="s">
        <v>17</v>
      </c>
      <c r="K108" s="105" t="str">
        <f>C108 &amp; D108 &amp; G108</f>
        <v>00001050201100000610</v>
      </c>
      <c r="L108" s="4" t="str">
        <f>C108 &amp; D108 &amp; G108</f>
        <v>00001050201100000610</v>
      </c>
    </row>
    <row r="109" spans="1:12">
      <c r="A109" s="26"/>
      <c r="B109" s="146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2">
      <c r="A110" s="26"/>
      <c r="B110" s="146"/>
      <c r="C110" s="22"/>
      <c r="D110" s="22"/>
      <c r="E110" s="22"/>
      <c r="F110" s="22"/>
      <c r="G110" s="22"/>
      <c r="H110" s="22"/>
      <c r="I110" s="22"/>
      <c r="J110" s="22"/>
      <c r="K110" s="93"/>
      <c r="L110" s="93"/>
    </row>
    <row r="111" spans="1:12" ht="21.75" customHeight="1">
      <c r="A111" s="24" t="s">
        <v>48</v>
      </c>
      <c r="B111" s="163"/>
      <c r="C111" s="163"/>
      <c r="D111" s="163"/>
      <c r="E111" s="146"/>
      <c r="F111" s="146"/>
      <c r="G111" s="22"/>
      <c r="H111" s="68" t="s">
        <v>50</v>
      </c>
      <c r="I111" s="148"/>
      <c r="J111" s="148"/>
      <c r="K111" s="93"/>
      <c r="L111" s="93"/>
    </row>
    <row r="112" spans="1:12">
      <c r="A112" s="149" t="s">
        <v>46</v>
      </c>
      <c r="B112" s="159" t="s">
        <v>47</v>
      </c>
      <c r="C112" s="159"/>
      <c r="D112" s="159"/>
      <c r="E112" s="146"/>
      <c r="F112" s="146"/>
      <c r="G112" s="22"/>
      <c r="H112" s="22"/>
      <c r="I112" s="69" t="s">
        <v>51</v>
      </c>
      <c r="J112" s="146" t="s">
        <v>47</v>
      </c>
      <c r="K112" s="93"/>
      <c r="L112" s="93"/>
    </row>
    <row r="113" spans="1:12">
      <c r="A113" s="149"/>
      <c r="B113" s="146"/>
      <c r="C113" s="22"/>
      <c r="D113" s="22"/>
      <c r="E113" s="22"/>
      <c r="F113" s="22"/>
      <c r="G113" s="22"/>
      <c r="H113" s="22"/>
      <c r="I113" s="22"/>
      <c r="J113" s="22"/>
      <c r="K113" s="93"/>
      <c r="L113" s="93"/>
    </row>
    <row r="114" spans="1:12" ht="21.75" customHeight="1">
      <c r="A114" s="149" t="s">
        <v>49</v>
      </c>
      <c r="B114" s="164"/>
      <c r="C114" s="164"/>
      <c r="D114" s="164"/>
      <c r="E114" s="119"/>
      <c r="F114" s="119"/>
      <c r="G114" s="22"/>
      <c r="H114" s="22"/>
      <c r="I114" s="22"/>
      <c r="J114" s="22"/>
      <c r="K114" s="93"/>
      <c r="L114" s="93"/>
    </row>
    <row r="115" spans="1:12">
      <c r="A115" s="149" t="s">
        <v>46</v>
      </c>
      <c r="B115" s="159" t="s">
        <v>47</v>
      </c>
      <c r="C115" s="159"/>
      <c r="D115" s="159"/>
      <c r="E115" s="146"/>
      <c r="F115" s="146"/>
      <c r="G115" s="22"/>
      <c r="H115" s="22"/>
      <c r="I115" s="22"/>
      <c r="J115" s="22"/>
      <c r="K115" s="93"/>
      <c r="L115" s="93"/>
    </row>
    <row r="116" spans="1:12">
      <c r="A116" s="149"/>
      <c r="B116" s="146"/>
      <c r="C116" s="22"/>
      <c r="D116" s="22"/>
      <c r="E116" s="22"/>
      <c r="F116" s="22"/>
      <c r="G116" s="22"/>
      <c r="H116" s="22"/>
      <c r="I116" s="22"/>
      <c r="J116" s="22"/>
      <c r="K116" s="93"/>
      <c r="L116" s="93"/>
    </row>
    <row r="117" spans="1:12">
      <c r="A117" s="149" t="s">
        <v>31</v>
      </c>
      <c r="B117" s="146"/>
      <c r="C117" s="22"/>
      <c r="D117" s="22"/>
      <c r="E117" s="22"/>
      <c r="F117" s="22"/>
      <c r="G117" s="22"/>
      <c r="H117" s="22"/>
      <c r="I117" s="22"/>
      <c r="J117" s="22"/>
      <c r="K117" s="93"/>
      <c r="L117" s="93"/>
    </row>
    <row r="118" spans="1:12">
      <c r="A118" s="26"/>
      <c r="B118" s="146"/>
      <c r="C118" s="22"/>
      <c r="D118" s="22"/>
      <c r="E118" s="22"/>
      <c r="F118" s="22"/>
      <c r="G118" s="22"/>
      <c r="H118" s="22"/>
      <c r="I118" s="22"/>
      <c r="J118" s="22"/>
      <c r="K118" s="93"/>
      <c r="L118" s="93"/>
    </row>
    <row r="119" spans="1:12">
      <c r="K119" s="93"/>
      <c r="L119" s="93"/>
    </row>
    <row r="120" spans="1:12">
      <c r="K120" s="93"/>
      <c r="L120" s="93"/>
    </row>
    <row r="121" spans="1:12">
      <c r="K121" s="93"/>
      <c r="L121" s="93"/>
    </row>
    <row r="122" spans="1:12">
      <c r="K122" s="93"/>
      <c r="L122" s="93"/>
    </row>
    <row r="123" spans="1:12">
      <c r="K123" s="93"/>
      <c r="L123" s="93"/>
    </row>
    <row r="124" spans="1:12">
      <c r="K124" s="93"/>
      <c r="L124" s="93"/>
    </row>
  </sheetData>
  <mergeCells count="108"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A90:A92"/>
    <mergeCell ref="B90:B92"/>
    <mergeCell ref="J90:J92"/>
    <mergeCell ref="C15:G15"/>
    <mergeCell ref="C16:G16"/>
    <mergeCell ref="C40:G40"/>
    <mergeCell ref="A88:J88"/>
    <mergeCell ref="C42:G42"/>
    <mergeCell ref="H37:H39"/>
    <mergeCell ref="B37:B39"/>
    <mergeCell ref="A35:J35"/>
    <mergeCell ref="J37:J39"/>
    <mergeCell ref="I37:I39"/>
    <mergeCell ref="A37:A39"/>
    <mergeCell ref="C41:G41"/>
    <mergeCell ref="C37:G39"/>
    <mergeCell ref="I90:I92"/>
    <mergeCell ref="C86:G86"/>
    <mergeCell ref="H90:H92"/>
    <mergeCell ref="C90:G92"/>
    <mergeCell ref="E43:F43"/>
    <mergeCell ref="B115:D115"/>
    <mergeCell ref="C97:G97"/>
    <mergeCell ref="C100:G100"/>
    <mergeCell ref="C101:G101"/>
    <mergeCell ref="B111:D111"/>
    <mergeCell ref="B114:D114"/>
    <mergeCell ref="C104:G104"/>
    <mergeCell ref="C106:G106"/>
    <mergeCell ref="D108:G108"/>
    <mergeCell ref="C93:G93"/>
    <mergeCell ref="C94:G94"/>
    <mergeCell ref="C95:G95"/>
    <mergeCell ref="C96:G96"/>
    <mergeCell ref="B112:D112"/>
    <mergeCell ref="C105:G105"/>
    <mergeCell ref="D98:G98"/>
    <mergeCell ref="D107:G107"/>
    <mergeCell ref="D102:G102"/>
    <mergeCell ref="E50:F50"/>
    <mergeCell ref="E51:F51"/>
    <mergeCell ref="E52:F52"/>
    <mergeCell ref="E53:F53"/>
    <mergeCell ref="E54:F54"/>
    <mergeCell ref="E55:F55"/>
    <mergeCell ref="E44:F44"/>
    <mergeCell ref="E45:F45"/>
    <mergeCell ref="E46:F46"/>
    <mergeCell ref="E47:F47"/>
    <mergeCell ref="E48:F48"/>
    <mergeCell ref="E49:F49"/>
    <mergeCell ref="E64:F64"/>
    <mergeCell ref="E65:F65"/>
    <mergeCell ref="E66:F66"/>
    <mergeCell ref="E67:F67"/>
    <mergeCell ref="E56:F56"/>
    <mergeCell ref="E57:F57"/>
    <mergeCell ref="E58:F58"/>
    <mergeCell ref="E59:F59"/>
    <mergeCell ref="E60:F60"/>
    <mergeCell ref="E61:F61"/>
    <mergeCell ref="E80:F80"/>
    <mergeCell ref="E81:F81"/>
    <mergeCell ref="E82:F82"/>
    <mergeCell ref="E83:F83"/>
    <mergeCell ref="D17:G17"/>
    <mergeCell ref="D18:G18"/>
    <mergeCell ref="D19:G19"/>
    <mergeCell ref="D20:G20"/>
    <mergeCell ref="D21:G21"/>
    <mergeCell ref="D22:G22"/>
    <mergeCell ref="E74:F74"/>
    <mergeCell ref="E75:F75"/>
    <mergeCell ref="E76:F76"/>
    <mergeCell ref="E77:F77"/>
    <mergeCell ref="E78:F78"/>
    <mergeCell ref="E79:F79"/>
    <mergeCell ref="E68:F68"/>
    <mergeCell ref="E69:F69"/>
    <mergeCell ref="E70:F70"/>
    <mergeCell ref="E71:F71"/>
    <mergeCell ref="E72:F72"/>
    <mergeCell ref="E73:F73"/>
    <mergeCell ref="E62:F62"/>
    <mergeCell ref="E63:F63"/>
    <mergeCell ref="D29:G29"/>
    <mergeCell ref="D30:G30"/>
    <mergeCell ref="D31:G31"/>
    <mergeCell ref="D32:G32"/>
    <mergeCell ref="D23:G23"/>
    <mergeCell ref="D24:G24"/>
    <mergeCell ref="D25:G25"/>
    <mergeCell ref="D26:G26"/>
    <mergeCell ref="D27:G27"/>
    <mergeCell ref="D28:G28"/>
  </mergeCells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3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(Детализированные КБК)</vt:lpstr>
      <vt:lpstr>0503117 без итогов (Детализиров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</cp:lastModifiedBy>
  <dcterms:created xsi:type="dcterms:W3CDTF">2009-02-13T09:10:05Z</dcterms:created>
  <dcterms:modified xsi:type="dcterms:W3CDTF">2022-11-08T06:41:03Z</dcterms:modified>
</cp:coreProperties>
</file>