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3" i="2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85"/>
  <c r="K85"/>
  <c r="J85"/>
  <c r="L84"/>
  <c r="K84"/>
  <c r="J84"/>
  <c r="L83"/>
  <c r="K83"/>
  <c r="J83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109"/>
  <c r="K109"/>
  <c r="L110"/>
  <c r="K110"/>
  <c r="I88"/>
  <c r="H96"/>
  <c r="H88" s="1"/>
  <c r="I96"/>
  <c r="J100"/>
  <c r="K100"/>
  <c r="L100"/>
  <c r="J104"/>
  <c r="K104"/>
  <c r="L104"/>
  <c r="J106"/>
  <c r="J96" s="1"/>
  <c r="J107"/>
  <c r="J108"/>
  <c r="L67" i="1" l="1"/>
  <c r="K67"/>
  <c r="J67"/>
  <c r="K66"/>
  <c r="L65"/>
  <c r="K65"/>
  <c r="J65"/>
  <c r="K64"/>
  <c r="K63"/>
  <c r="L62"/>
  <c r="K62"/>
  <c r="J62"/>
  <c r="K61"/>
  <c r="L60"/>
  <c r="K60"/>
  <c r="J60"/>
  <c r="K59"/>
  <c r="K58"/>
  <c r="L57"/>
  <c r="K57"/>
  <c r="J57"/>
  <c r="K56"/>
  <c r="L55"/>
  <c r="K55"/>
  <c r="J55"/>
  <c r="K54"/>
  <c r="L53"/>
  <c r="K53"/>
  <c r="J53"/>
  <c r="K52"/>
  <c r="K51"/>
  <c r="K50"/>
  <c r="K49"/>
  <c r="L48"/>
  <c r="K48"/>
  <c r="J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223"/>
  <c r="K223"/>
  <c r="J223"/>
  <c r="L222"/>
  <c r="K222"/>
  <c r="J222"/>
  <c r="L221"/>
  <c r="K221"/>
  <c r="J221"/>
  <c r="K220"/>
  <c r="K219"/>
  <c r="K218"/>
  <c r="K217"/>
  <c r="L216"/>
  <c r="K216"/>
  <c r="J216"/>
  <c r="K215"/>
  <c r="K214"/>
  <c r="L213"/>
  <c r="K213"/>
  <c r="J213"/>
  <c r="K212"/>
  <c r="K211"/>
  <c r="K210"/>
  <c r="K209"/>
  <c r="L208"/>
  <c r="K208"/>
  <c r="J208"/>
  <c r="K207"/>
  <c r="K206"/>
  <c r="K205"/>
  <c r="K204"/>
  <c r="K203"/>
  <c r="L202"/>
  <c r="K202"/>
  <c r="J202"/>
  <c r="K201"/>
  <c r="K200"/>
  <c r="L199"/>
  <c r="K199"/>
  <c r="J199"/>
  <c r="L198"/>
  <c r="K198"/>
  <c r="J198"/>
  <c r="K197"/>
  <c r="K196"/>
  <c r="L195"/>
  <c r="K195"/>
  <c r="J195"/>
  <c r="K194"/>
  <c r="K193"/>
  <c r="K192"/>
  <c r="K191"/>
  <c r="K190"/>
  <c r="L189"/>
  <c r="K189"/>
  <c r="J189"/>
  <c r="K188"/>
  <c r="K187"/>
  <c r="K186"/>
  <c r="K185"/>
  <c r="L184"/>
  <c r="K184"/>
  <c r="J184"/>
  <c r="K183"/>
  <c r="K182"/>
  <c r="K181"/>
  <c r="L180"/>
  <c r="K180"/>
  <c r="J180"/>
  <c r="K179"/>
  <c r="K178"/>
  <c r="K177"/>
  <c r="K176"/>
  <c r="L175"/>
  <c r="K175"/>
  <c r="J175"/>
  <c r="K174"/>
  <c r="K173"/>
  <c r="K172"/>
  <c r="K171"/>
  <c r="K170"/>
  <c r="L169"/>
  <c r="K169"/>
  <c r="J169"/>
  <c r="K168"/>
  <c r="K167"/>
  <c r="L166"/>
  <c r="K166"/>
  <c r="J166"/>
  <c r="K165"/>
  <c r="K164"/>
  <c r="K163"/>
  <c r="L162"/>
  <c r="K162"/>
  <c r="J162"/>
  <c r="K161"/>
  <c r="K160"/>
  <c r="K159"/>
  <c r="L158"/>
  <c r="K158"/>
  <c r="J158"/>
  <c r="K157"/>
  <c r="K156"/>
  <c r="K155"/>
  <c r="L154"/>
  <c r="K154"/>
  <c r="J154"/>
  <c r="L153"/>
  <c r="K153"/>
  <c r="J153"/>
  <c r="K152"/>
  <c r="K151"/>
  <c r="L150"/>
  <c r="K150"/>
  <c r="J150"/>
  <c r="K149"/>
  <c r="K148"/>
  <c r="K147"/>
  <c r="L146"/>
  <c r="K146"/>
  <c r="J146"/>
  <c r="K145"/>
  <c r="K144"/>
  <c r="L143"/>
  <c r="K143"/>
  <c r="J143"/>
  <c r="K142"/>
  <c r="K141"/>
  <c r="K140"/>
  <c r="K139"/>
  <c r="L138"/>
  <c r="K138"/>
  <c r="J138"/>
  <c r="K137"/>
  <c r="K136"/>
  <c r="K135"/>
  <c r="L134"/>
  <c r="K134"/>
  <c r="J134"/>
  <c r="K133"/>
  <c r="K132"/>
  <c r="K131"/>
  <c r="L130"/>
  <c r="K130"/>
  <c r="J130"/>
  <c r="K129"/>
  <c r="K128"/>
  <c r="K127"/>
  <c r="K126"/>
  <c r="K125"/>
  <c r="L124"/>
  <c r="K124"/>
  <c r="J124"/>
  <c r="K123"/>
  <c r="K122"/>
  <c r="L121"/>
  <c r="K121"/>
  <c r="J121"/>
  <c r="L120"/>
  <c r="K120"/>
  <c r="J120"/>
  <c r="K119"/>
  <c r="K118"/>
  <c r="K117"/>
  <c r="K116"/>
  <c r="K115"/>
  <c r="L114"/>
  <c r="K114"/>
  <c r="J114"/>
  <c r="K113"/>
  <c r="K112"/>
  <c r="K111"/>
  <c r="L110"/>
  <c r="K110"/>
  <c r="J110"/>
  <c r="K109"/>
  <c r="K108"/>
  <c r="L107"/>
  <c r="K107"/>
  <c r="J107"/>
  <c r="K106"/>
  <c r="K105"/>
  <c r="L104"/>
  <c r="K104"/>
  <c r="J104"/>
  <c r="L103"/>
  <c r="K103"/>
  <c r="J103"/>
  <c r="K102"/>
  <c r="K101"/>
  <c r="K100"/>
  <c r="K99"/>
  <c r="L98"/>
  <c r="K98"/>
  <c r="J98"/>
  <c r="L97"/>
  <c r="K97"/>
  <c r="J97"/>
  <c r="K96"/>
  <c r="K95"/>
  <c r="K94"/>
  <c r="L93"/>
  <c r="K93"/>
  <c r="J93"/>
  <c r="K92"/>
  <c r="K91"/>
  <c r="L90"/>
  <c r="K90"/>
  <c r="J90"/>
  <c r="L89"/>
  <c r="K89"/>
  <c r="J89"/>
  <c r="L88"/>
  <c r="K88"/>
  <c r="J88"/>
  <c r="K87"/>
  <c r="K86"/>
  <c r="L85"/>
  <c r="K85"/>
  <c r="J85"/>
  <c r="L84"/>
  <c r="K84"/>
  <c r="J84"/>
  <c r="K83"/>
  <c r="K82"/>
  <c r="K81"/>
  <c r="K80"/>
  <c r="K79"/>
  <c r="K78"/>
  <c r="L252"/>
  <c r="K252"/>
  <c r="K251"/>
  <c r="K250"/>
  <c r="K249"/>
  <c r="L256"/>
  <c r="K256"/>
  <c r="K255"/>
  <c r="K254"/>
  <c r="K253"/>
  <c r="I226" l="1"/>
  <c r="H234"/>
  <c r="H226"/>
  <c r="I234"/>
  <c r="K238"/>
  <c r="J239"/>
  <c r="K239"/>
  <c r="L239"/>
  <c r="K243"/>
  <c r="J244"/>
  <c r="K244"/>
  <c r="L244"/>
  <c r="J246"/>
  <c r="J234" s="1"/>
  <c r="J247"/>
  <c r="J248"/>
</calcChain>
</file>

<file path=xl/sharedStrings.xml><?xml version="1.0" encoding="utf-8"?>
<sst xmlns="http://schemas.openxmlformats.org/spreadsheetml/2006/main" count="1766" uniqueCount="422">
  <si>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</si>
  <si>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</si>
  <si>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</si>
  <si>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</si>
  <si>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</si>
  <si>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</si>
  <si>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</si>
  <si>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</si>
  <si>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</si>
  <si>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</si>
  <si>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</si>
  <si>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</si>
  <si>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</si>
  <si>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</si>
  <si>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</si>
  <si>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</si>
  <si>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</si>
  <si>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</si>
  <si>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</si>
  <si>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</si>
  <si>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</si>
  <si>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</si>
  <si>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</si>
  <si>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</si>
  <si>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</si>
  <si>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</si>
  <si>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</si>
  <si>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</si>
  <si>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</si>
  <si>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</si>
  <si>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</si>
  <si>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</si>
  <si>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</si>
  <si>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</si>
  <si>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</si>
  <si>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</si>
  <si>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</si>
  <si>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</si>
  <si>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</si>
  <si>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</si>
  <si>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</si>
  <si>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</si>
  <si>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</si>
  <si>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</si>
  <si>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</si>
  <si>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</si>
  <si>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</si>
  <si>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</si>
  <si>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</si>
  <si>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</si>
  <si>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</si>
  <si>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</si>
  <si>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</si>
  <si>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</si>
  <si>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</si>
  <si>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</si>
  <si>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</si>
  <si>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</si>
  <si>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</si>
  <si>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</si>
  <si>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</si>
  <si>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04114864</t>
  </si>
  <si>
    <t>Администрация Лозовского сельского поселения Свод</t>
  </si>
  <si>
    <t>01 сентября 2022 г.</t>
  </si>
  <si>
    <t>905</t>
  </si>
  <si>
    <t>3</t>
  </si>
  <si>
    <t>01.09.2022</t>
  </si>
  <si>
    <t>МЕСЯЦ</t>
  </si>
  <si>
    <t>14650420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</si>
  <si>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</si>
  <si>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</si>
  <si>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</si>
  <si>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</si>
  <si>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</si>
  <si>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</si>
  <si>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</si>
  <si>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</si>
  <si>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</si>
  <si>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</si>
  <si>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</si>
  <si>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</si>
  <si>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</si>
  <si>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</si>
  <si>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</si>
  <si>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</si>
  <si>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</si>
  <si>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</si>
  <si>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</si>
  <si>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</si>
  <si>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</si>
  <si>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</si>
  <si>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</si>
  <si>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i1_90500000000000000000</t>
  </si>
  <si>
    <t>0000</t>
  </si>
  <si>
    <t>0000000000</t>
  </si>
  <si>
    <t>ОБЩЕГОСУДАРСТВЕННЫЕ ВОПРОСЫ</t>
  </si>
  <si>
    <t>i2_90501000000000000000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</si>
  <si>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</si>
  <si>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</si>
  <si>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i3_90501040000000000000</t>
  </si>
  <si>
    <t>0104</t>
  </si>
  <si>
    <t>i5_90501040150100190000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</si>
  <si>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</si>
  <si>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</si>
  <si>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i6_90501040150100190100</t>
  </si>
  <si>
    <t>100</t>
  </si>
  <si>
    <t>Расходы на выплаты персоналу государственных (муниципальных) органов</t>
  </si>
  <si>
    <t>i6_90501040150100190120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</si>
  <si>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</si>
  <si>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</si>
  <si>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</si>
  <si>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</si>
  <si>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</si>
  <si>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</si>
  <si>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i6_90501040150100190200</t>
  </si>
  <si>
    <t>Иные закупки товаров, работ и услуг для обеспечения государственных (муниципальных) нужд</t>
  </si>
  <si>
    <t>i6_90501040150100190240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</si>
  <si>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</si>
  <si>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</si>
  <si>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</si>
  <si>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</si>
  <si>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</si>
  <si>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</si>
  <si>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</si>
  <si>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</si>
  <si>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i6_90501040150100190800</t>
  </si>
  <si>
    <t>800</t>
  </si>
  <si>
    <t>Уплата налогов, сборов и иных платежей</t>
  </si>
  <si>
    <t>i6_90501040150100190850</t>
  </si>
  <si>
    <t>850</t>
  </si>
  <si>
    <t>Уплата налога на имущество организаций и земельного налога</t>
  </si>
  <si>
    <t>851</t>
  </si>
  <si>
    <t>i5_90501040150100220000</t>
  </si>
  <si>
    <t>0150100220</t>
  </si>
  <si>
    <t>i6_90501040150100220100</t>
  </si>
  <si>
    <t>i6_90501040150100220120</t>
  </si>
  <si>
    <t>Другие общегосударственные вопросы</t>
  </si>
  <si>
    <t>i3_90501130000000000000</t>
  </si>
  <si>
    <t>0113</t>
  </si>
  <si>
    <t>i5_90501130150100590000</t>
  </si>
  <si>
    <t>0150100590</t>
  </si>
  <si>
    <t>i6_90501130150100590100</t>
  </si>
  <si>
    <t>Расходы на выплаты персоналу казенных учреждений</t>
  </si>
  <si>
    <t>i6_90501130150100590110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</si>
  <si>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</si>
  <si>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</si>
  <si>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</si>
  <si>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</si>
  <si>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</si>
  <si>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i6_90501130150100590200</t>
  </si>
  <si>
    <t>i6_90501130150100590240</t>
  </si>
  <si>
    <t>i6_90501130150100590800</t>
  </si>
  <si>
    <t>i6_90501130150100590850</t>
  </si>
  <si>
    <t>Уплата прочих налогов, сборов</t>
  </si>
  <si>
    <t>852</t>
  </si>
  <si>
    <t>i5_90501139990020020000</t>
  </si>
  <si>
    <t>9990020020</t>
  </si>
  <si>
    <t>i6_90501139990020020200</t>
  </si>
  <si>
    <t>i6_90501139990020020240</t>
  </si>
  <si>
    <t>НАЦИОНАЛЬНАЯ ОБОРОНА</t>
  </si>
  <si>
    <t>i2_90502000000000000000</t>
  </si>
  <si>
    <t>0200</t>
  </si>
  <si>
    <t>Мобилизационная и вневойсковая подготовка</t>
  </si>
  <si>
    <t>i3_90502030000000000000</t>
  </si>
  <si>
    <t>0203</t>
  </si>
  <si>
    <t>i5_90502039990051180000</t>
  </si>
  <si>
    <t>9990051180</t>
  </si>
  <si>
    <t>i6_90502039990051180100</t>
  </si>
  <si>
    <t>i6_90502039990051180120</t>
  </si>
  <si>
    <t>i6_90502039990051180200</t>
  </si>
  <si>
    <t>i6_90502039990051180240</t>
  </si>
  <si>
    <t>НАЦИОНАЛЬНАЯ БЕЗОПАСНОСТЬ И ПРАВООХРАНИТЕЛЬНАЯ ДЕЯТЕЛЬНОСТЬ</t>
  </si>
  <si>
    <t>i2_90503000000000000000</t>
  </si>
  <si>
    <t>0300</t>
  </si>
  <si>
    <t>Обеспечение пожарной безопасности</t>
  </si>
  <si>
    <t>i3_90503100000000000000</t>
  </si>
  <si>
    <t>0310</t>
  </si>
  <si>
    <t>i5_90503100160129999000</t>
  </si>
  <si>
    <t>0160129999</t>
  </si>
  <si>
    <t>i6_90503100160129999200</t>
  </si>
  <si>
    <t>i6_90503100160129999240</t>
  </si>
  <si>
    <t>i5_90503100160180390000</t>
  </si>
  <si>
    <t>0160180390</t>
  </si>
  <si>
    <t>i6_90503100160180390200</t>
  </si>
  <si>
    <t>i6_90503100160180390240</t>
  </si>
  <si>
    <t>i5_90503109990070550000</t>
  </si>
  <si>
    <t>9990070550</t>
  </si>
  <si>
    <t>i6_90503109990070550200</t>
  </si>
  <si>
    <t>i6_90503109990070550240</t>
  </si>
  <si>
    <t>Другие вопросы в области национальной безопасности и правоохранительной деятельности</t>
  </si>
  <si>
    <t>i3_90503140000000000000</t>
  </si>
  <si>
    <t>0314</t>
  </si>
  <si>
    <t>i5_90503140160129999000</t>
  </si>
  <si>
    <t>i6_90503140160129999100</t>
  </si>
  <si>
    <t>i6_90503140160129999120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</si>
  <si>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</si>
  <si>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</si>
  <si>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i6_90503140160129999200</t>
  </si>
  <si>
    <t>i6_90503140160129999240</t>
  </si>
  <si>
    <t>i5_90503140160170520000</t>
  </si>
  <si>
    <t>0160170520</t>
  </si>
  <si>
    <t>i6_90503140160170520100</t>
  </si>
  <si>
    <t>i6_90503140160170520120</t>
  </si>
  <si>
    <t>i6_90503140160170520200</t>
  </si>
  <si>
    <t>i6_90503140160170520240</t>
  </si>
  <si>
    <t>i5_90503140170120380000</t>
  </si>
  <si>
    <t>0170120380</t>
  </si>
  <si>
    <t>i6_90503140170120380200</t>
  </si>
  <si>
    <t>i6_90503140170120380240</t>
  </si>
  <si>
    <t>i5_90503149990029990000</t>
  </si>
  <si>
    <t>9990029990</t>
  </si>
  <si>
    <t>i6_90503149990029990200</t>
  </si>
  <si>
    <t>i6_90503149990029990240</t>
  </si>
  <si>
    <t>i5_90503149990080550000</t>
  </si>
  <si>
    <t>9990080550</t>
  </si>
  <si>
    <t>i6_90503149990080550100</t>
  </si>
  <si>
    <t>i6_90503149990080550120</t>
  </si>
  <si>
    <t>i6_90503149990080550200</t>
  </si>
  <si>
    <t>i6_90503149990080550240</t>
  </si>
  <si>
    <t>НАЦИОНАЛЬНАЯ ЭКОНОМИКА</t>
  </si>
  <si>
    <t>i2_90504000000000000000</t>
  </si>
  <si>
    <t>0400</t>
  </si>
  <si>
    <t>Сельское хозяйство и рыболовство</t>
  </si>
  <si>
    <t>i3_90504050000000000000</t>
  </si>
  <si>
    <t>0405</t>
  </si>
  <si>
    <t>i5_90504059990073880000</t>
  </si>
  <si>
    <t>9990073880</t>
  </si>
  <si>
    <t>i6_90504059990073880200</t>
  </si>
  <si>
    <t>i6_90504059990073880240</t>
  </si>
  <si>
    <t>Дорожное хозяйство (дорожные фонды)</t>
  </si>
  <si>
    <t>i3_90504090000000000000</t>
  </si>
  <si>
    <t>0409</t>
  </si>
  <si>
    <t>i5_90504090140180570000</t>
  </si>
  <si>
    <t>0140180570</t>
  </si>
  <si>
    <t>i6_90504090140180570200</t>
  </si>
  <si>
    <t>i6_90504090140180570240</t>
  </si>
  <si>
    <t>i5_905040901401S0305000</t>
  </si>
  <si>
    <t>01401S0305</t>
  </si>
  <si>
    <t>i6_905040901401S0305200</t>
  </si>
  <si>
    <t>i6_905040901401S0305240</t>
  </si>
  <si>
    <t>Другие вопросы в области национальной экономики</t>
  </si>
  <si>
    <t>i3_90504120000000000000</t>
  </si>
  <si>
    <t>0412</t>
  </si>
  <si>
    <t>i5_90504120180129990000</t>
  </si>
  <si>
    <t>0180129990</t>
  </si>
  <si>
    <t>i6_90504120180129990200</t>
  </si>
  <si>
    <t>i6_90504120180129990240</t>
  </si>
  <si>
    <t>ЖИЛИЩНО-КОММУНАЛЬНОЕ ХОЗЯЙСТВО</t>
  </si>
  <si>
    <t>i2_90505000000000000000</t>
  </si>
  <si>
    <t>0500</t>
  </si>
  <si>
    <t>Благоустройство</t>
  </si>
  <si>
    <t>i3_90505030000000000000</t>
  </si>
  <si>
    <t>0503</t>
  </si>
  <si>
    <t>i5_90505030110129990000</t>
  </si>
  <si>
    <t>0110129990</t>
  </si>
  <si>
    <t>i6_90505030110129990200</t>
  </si>
  <si>
    <t>i6_90505030110129990240</t>
  </si>
  <si>
    <t>i6_90505030110129990800</t>
  </si>
  <si>
    <t>i6_90505030110129990850</t>
  </si>
  <si>
    <t>i5_90505030110281340000</t>
  </si>
  <si>
    <t>0110281340</t>
  </si>
  <si>
    <t>Межбюджетные трансферты</t>
  </si>
  <si>
    <t>i6_90505030110281340500</t>
  </si>
  <si>
    <t>Иные межбюджетные трансферты</t>
  </si>
  <si>
    <t>540</t>
  </si>
  <si>
    <t>ОХРАНА ОКРУЖАЮЩЕЙ СРЕДЫ</t>
  </si>
  <si>
    <t>i2_90506000000000000000</t>
  </si>
  <si>
    <t>0600</t>
  </si>
  <si>
    <t>Другие вопросы в области охраны окружающей среды</t>
  </si>
  <si>
    <t>i3_90506050000000000000</t>
  </si>
  <si>
    <t>0605</t>
  </si>
  <si>
    <t>i5_9050605011G252690000</t>
  </si>
  <si>
    <t>011G252690</t>
  </si>
  <si>
    <t>i6_9050605011G252690200</t>
  </si>
  <si>
    <t>i6_9050605011G252690240</t>
  </si>
  <si>
    <t>КУЛЬТУРА, КИНЕМАТОГРАФИЯ</t>
  </si>
  <si>
    <t>i2_90508000000000000000</t>
  </si>
  <si>
    <t>0800</t>
  </si>
  <si>
    <t>Культура</t>
  </si>
  <si>
    <t>i3_90508010000000000000</t>
  </si>
  <si>
    <t>0801</t>
  </si>
  <si>
    <t>i5_90508010120181690000</t>
  </si>
  <si>
    <t>0120181690</t>
  </si>
  <si>
    <t>i6_90508010120181690500</t>
  </si>
  <si>
    <t>i5_90508010120282220000</t>
  </si>
  <si>
    <t>0120282220</t>
  </si>
  <si>
    <t>i6_90508010120282220500</t>
  </si>
  <si>
    <t>Другие вопросы в области культуры, кинематографии</t>
  </si>
  <si>
    <t>i3_90508040000000000000</t>
  </si>
  <si>
    <t>0804</t>
  </si>
  <si>
    <t>i5_90508040120100590000</t>
  </si>
  <si>
    <t>0120100590</t>
  </si>
  <si>
    <t>i6_90508040120100590200</t>
  </si>
  <si>
    <t>i6_90508040120100590240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</si>
  <si>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</si>
  <si>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</si>
  <si>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</si>
  <si>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</si>
  <si>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</si>
  <si>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</si>
  <si>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</si>
  <si>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</si>
  <si>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</si>
  <si>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</si>
  <si>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</si>
  <si>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</si>
  <si>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</si>
  <si>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</si>
  <si>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</si>
  <si>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</si>
  <si>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</si>
  <si>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</si>
  <si>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</si>
  <si>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</si>
  <si>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</si>
  <si>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</si>
  <si>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</si>
  <si>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</si>
  <si>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</si>
  <si>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</si>
  <si>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</si>
  <si>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</si>
  <si>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</si>
  <si>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</si>
  <si>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</si>
  <si>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</si>
  <si>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</si>
  <si>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</si>
  <si>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</si>
  <si>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</si>
  <si>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</si>
  <si>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</si>
  <si>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</si>
  <si>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</si>
  <si>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</si>
  <si>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</si>
  <si>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</si>
  <si>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</si>
  <si>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i2_90510000000000000000</t>
  </si>
  <si>
    <t>ГОСУДАРСТВЕННАЯ ПОШЛИНА</t>
  </si>
  <si>
    <t>10800000000000000</t>
  </si>
  <si>
    <t>i2_90510800000000000000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</si>
  <si>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</si>
  <si>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</si>
  <si>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i2_90510804000010000110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</si>
  <si>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</si>
  <si>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</si>
  <si>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</si>
  <si>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</si>
  <si>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i2_90511100000000000000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</si>
  <si>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</si>
  <si>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</si>
  <si>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i2_90511105000000000120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</si>
  <si>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</si>
  <si>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</si>
  <si>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i2_90511105020000000120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</si>
  <si>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</si>
  <si>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</si>
  <si>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</si>
  <si>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</si>
  <si>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i2_90511105070000000120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</si>
  <si>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</si>
  <si>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</si>
  <si>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</si>
  <si>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</si>
  <si>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i2_90511300000000000000</t>
  </si>
  <si>
    <t>Доходы от оказания платных услуг (работ)</t>
  </si>
  <si>
    <t>11301000000000130</t>
  </si>
  <si>
    <t>i2_90511301000000000130</t>
  </si>
  <si>
    <t>Прочие доходы от оказания платных услуг (работ)</t>
  </si>
  <si>
    <t>11301990000000130</t>
  </si>
  <si>
    <t>i2_90511301990000000130</t>
  </si>
  <si>
    <t>Прочие доходы от оказания платных услуг (работ) получателями средств бюджетов сельских поселений</t>
  </si>
  <si>
    <t>11301995100000130</t>
  </si>
  <si>
    <t>БЕЗВОЗМЕЗДНЫЕ ПОСТУПЛЕНИЯ</t>
  </si>
  <si>
    <t>20000000000000000</t>
  </si>
  <si>
    <t>i2_90520000000000000000</t>
  </si>
  <si>
    <t>БЕЗВОЗМЕЗДНЫЕ ПОСТУПЛЕНИЯ ОТ ДРУГИХ БЮДЖЕТОВ БЮДЖЕТНОЙ СИСТЕМЫ РОССИЙСКОЙ ФЕДЕРАЦИИ</t>
  </si>
  <si>
    <t>20200000000000000</t>
  </si>
  <si>
    <t>i2_90520200000000000000</t>
  </si>
  <si>
    <t>Дотации бюджетам бюджетной системы Российской Федерации</t>
  </si>
  <si>
    <t>20210000000000150</t>
  </si>
  <si>
    <t>i2_90520210000000000150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</si>
  <si>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</si>
  <si>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</si>
  <si>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i2_90520216001000000150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</si>
  <si>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</si>
  <si>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</si>
  <si>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</si>
  <si>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</si>
  <si>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i2_90520220000000000150</t>
  </si>
  <si>
    <t>20225269100000150</t>
  </si>
  <si>
    <t>Прочие субсидии</t>
  </si>
  <si>
    <t>20229999000000150</t>
  </si>
  <si>
    <t>i2_90520229999000000150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</si>
  <si>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</si>
  <si>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</si>
  <si>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</si>
  <si>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</si>
  <si>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i2_90520230000000000150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</si>
  <si>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</si>
  <si>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</si>
  <si>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i2_90520230024000000150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</si>
  <si>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</si>
  <si>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</si>
  <si>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</si>
  <si>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</si>
  <si>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i2_90520235118000000150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</si>
  <si>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</si>
  <si>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</si>
  <si>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</si>
  <si>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i2_90520240000000000150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</si>
  <si>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</si>
  <si>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</si>
  <si>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i2_90520240014000000150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</si>
  <si>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</si>
  <si>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</si>
  <si>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</si>
  <si>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</si>
  <si>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i2_90520249999000000150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</si>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</sst>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72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65</v>
      </c>
      <c r="L2" s="4"/>
    </row>
    <row r="3" spans="1:12">
      <c r="A3" s="32" t="s">
        <v>52</v>
      </c>
      <c r="B3" s="189" t="s">
        <v>63</v>
      </c>
      <c r="C3" s="189"/>
      <c r="D3" s="189"/>
      <c r="E3" s="22"/>
      <c r="F3" s="22"/>
      <c r="G3" s="190"/>
      <c r="H3" s="190"/>
      <c r="I3" s="32" t="s">
        <v>22</v>
      </c>
      <c r="J3" s="129">
        <v>44805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61</v>
      </c>
      <c r="K4" s="22" t="s">
        <v>66</v>
      </c>
      <c r="L4" s="4"/>
    </row>
    <row r="5" spans="1:12">
      <c r="A5" s="3" t="s">
        <v>37</v>
      </c>
      <c r="B5" s="187" t="s">
        <v>62</v>
      </c>
      <c r="C5" s="187"/>
      <c r="D5" s="187"/>
      <c r="E5" s="187"/>
      <c r="F5" s="187"/>
      <c r="G5" s="187"/>
      <c r="H5" s="187"/>
      <c r="I5" s="33" t="s">
        <v>30</v>
      </c>
      <c r="J5" s="87" t="s">
        <v>64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68</v>
      </c>
      <c r="K6" s="22" t="s">
        <v>65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8792872.75</v>
      </c>
      <c r="I15" s="52">
        <v>4144128.83</v>
      </c>
      <c r="J15" s="104">
        <v>4778793.7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294</v>
      </c>
      <c r="D17" s="154" t="s">
        <v>295</v>
      </c>
      <c r="E17" s="155"/>
      <c r="F17" s="155"/>
      <c r="G17" s="156"/>
      <c r="H17" s="96">
        <v>1385000</v>
      </c>
      <c r="I17" s="102">
        <v>485404.25</v>
      </c>
      <c r="J17" s="103">
        <v>1028015.53</v>
      </c>
      <c r="K17" s="117" t="str">
        <f t="shared" ref="K17:K48" si="0">C17 &amp; D17 &amp; G17</f>
        <v>18200000000000000000</v>
      </c>
      <c r="L17" s="105" t="s">
        <v>296</v>
      </c>
    </row>
    <row r="18" spans="1:12" s="84" customFormat="1">
      <c r="A18" s="99" t="s">
        <v>297</v>
      </c>
      <c r="B18" s="100" t="s">
        <v>6</v>
      </c>
      <c r="C18" s="101" t="s">
        <v>294</v>
      </c>
      <c r="D18" s="154" t="s">
        <v>298</v>
      </c>
      <c r="E18" s="155"/>
      <c r="F18" s="155"/>
      <c r="G18" s="156"/>
      <c r="H18" s="96">
        <v>1385000</v>
      </c>
      <c r="I18" s="102">
        <v>485404.25</v>
      </c>
      <c r="J18" s="103">
        <v>1028015.53</v>
      </c>
      <c r="K18" s="117" t="str">
        <f t="shared" si="0"/>
        <v>18210000000000000000</v>
      </c>
      <c r="L18" s="105" t="s">
        <v>299</v>
      </c>
    </row>
    <row r="19" spans="1:12" s="84" customFormat="1">
      <c r="A19" s="99" t="s">
        <v>300</v>
      </c>
      <c r="B19" s="100" t="s">
        <v>6</v>
      </c>
      <c r="C19" s="101" t="s">
        <v>294</v>
      </c>
      <c r="D19" s="154" t="s">
        <v>301</v>
      </c>
      <c r="E19" s="155"/>
      <c r="F19" s="155"/>
      <c r="G19" s="156"/>
      <c r="H19" s="96">
        <v>31000</v>
      </c>
      <c r="I19" s="102">
        <v>19527.099999999999</v>
      </c>
      <c r="J19" s="103">
        <v>11769.08</v>
      </c>
      <c r="K19" s="117" t="str">
        <f t="shared" si="0"/>
        <v>18210100000000000000</v>
      </c>
      <c r="L19" s="105" t="s">
        <v>302</v>
      </c>
    </row>
    <row r="20" spans="1:12" s="84" customFormat="1">
      <c r="A20" s="99" t="s">
        <v>303</v>
      </c>
      <c r="B20" s="100" t="s">
        <v>6</v>
      </c>
      <c r="C20" s="101" t="s">
        <v>294</v>
      </c>
      <c r="D20" s="154" t="s">
        <v>304</v>
      </c>
      <c r="E20" s="155"/>
      <c r="F20" s="155"/>
      <c r="G20" s="156"/>
      <c r="H20" s="96">
        <v>31000</v>
      </c>
      <c r="I20" s="102">
        <v>19527.099999999999</v>
      </c>
      <c r="J20" s="103">
        <v>11769.08</v>
      </c>
      <c r="K20" s="117" t="str">
        <f t="shared" si="0"/>
        <v>18210102000010000110</v>
      </c>
      <c r="L20" s="105" t="s">
        <v>305</v>
      </c>
    </row>
    <row r="21" spans="1:12" s="84" customFormat="1" ht="56.25">
      <c r="A21" s="79" t="s">
        <v>306</v>
      </c>
      <c r="B21" s="78" t="s">
        <v>6</v>
      </c>
      <c r="C21" s="120" t="s">
        <v>294</v>
      </c>
      <c r="D21" s="151" t="s">
        <v>307</v>
      </c>
      <c r="E21" s="152"/>
      <c r="F21" s="152"/>
      <c r="G21" s="153"/>
      <c r="H21" s="80">
        <v>31000</v>
      </c>
      <c r="I21" s="81">
        <v>19230.919999999998</v>
      </c>
      <c r="J21" s="82">
        <f>IF(IF(H21="",0,H21)=0,0,(IF(H21&gt;0,IF(I21&gt;H21,0,H21-I21),IF(I21&gt;H21,H21-I21,0))))</f>
        <v>11769.08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308</v>
      </c>
      <c r="B22" s="78" t="s">
        <v>6</v>
      </c>
      <c r="C22" s="120" t="s">
        <v>294</v>
      </c>
      <c r="D22" s="151" t="s">
        <v>309</v>
      </c>
      <c r="E22" s="152"/>
      <c r="F22" s="152"/>
      <c r="G22" s="153"/>
      <c r="H22" s="80">
        <v>0</v>
      </c>
      <c r="I22" s="81">
        <v>296.18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310</v>
      </c>
      <c r="B23" s="100" t="s">
        <v>6</v>
      </c>
      <c r="C23" s="101" t="s">
        <v>294</v>
      </c>
      <c r="D23" s="154" t="s">
        <v>311</v>
      </c>
      <c r="E23" s="155"/>
      <c r="F23" s="155"/>
      <c r="G23" s="156"/>
      <c r="H23" s="96">
        <v>285000</v>
      </c>
      <c r="I23" s="102">
        <v>410796.6</v>
      </c>
      <c r="J23" s="103">
        <v>0</v>
      </c>
      <c r="K23" s="117" t="str">
        <f t="shared" si="0"/>
        <v>18210500000000000000</v>
      </c>
      <c r="L23" s="105" t="s">
        <v>312</v>
      </c>
    </row>
    <row r="24" spans="1:12" s="84" customFormat="1">
      <c r="A24" s="99" t="s">
        <v>313</v>
      </c>
      <c r="B24" s="100" t="s">
        <v>6</v>
      </c>
      <c r="C24" s="101" t="s">
        <v>294</v>
      </c>
      <c r="D24" s="154" t="s">
        <v>314</v>
      </c>
      <c r="E24" s="155"/>
      <c r="F24" s="155"/>
      <c r="G24" s="156"/>
      <c r="H24" s="96">
        <v>285000</v>
      </c>
      <c r="I24" s="102">
        <v>410796.6</v>
      </c>
      <c r="J24" s="103">
        <v>0</v>
      </c>
      <c r="K24" s="117" t="str">
        <f t="shared" si="0"/>
        <v>18210503000010000110</v>
      </c>
      <c r="L24" s="105" t="s">
        <v>315</v>
      </c>
    </row>
    <row r="25" spans="1:12" s="84" customFormat="1">
      <c r="A25" s="79" t="s">
        <v>313</v>
      </c>
      <c r="B25" s="78" t="s">
        <v>6</v>
      </c>
      <c r="C25" s="120" t="s">
        <v>294</v>
      </c>
      <c r="D25" s="151" t="s">
        <v>316</v>
      </c>
      <c r="E25" s="152"/>
      <c r="F25" s="152"/>
      <c r="G25" s="153"/>
      <c r="H25" s="80">
        <v>285000</v>
      </c>
      <c r="I25" s="81">
        <v>410796.6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317</v>
      </c>
      <c r="B26" s="100" t="s">
        <v>6</v>
      </c>
      <c r="C26" s="101" t="s">
        <v>294</v>
      </c>
      <c r="D26" s="154" t="s">
        <v>318</v>
      </c>
      <c r="E26" s="155"/>
      <c r="F26" s="155"/>
      <c r="G26" s="156"/>
      <c r="H26" s="96">
        <v>1069000</v>
      </c>
      <c r="I26" s="102">
        <v>55080.55</v>
      </c>
      <c r="J26" s="103">
        <v>1016246.45</v>
      </c>
      <c r="K26" s="117" t="str">
        <f t="shared" si="0"/>
        <v>18210600000000000000</v>
      </c>
      <c r="L26" s="105" t="s">
        <v>319</v>
      </c>
    </row>
    <row r="27" spans="1:12" s="84" customFormat="1">
      <c r="A27" s="99" t="s">
        <v>320</v>
      </c>
      <c r="B27" s="100" t="s">
        <v>6</v>
      </c>
      <c r="C27" s="101" t="s">
        <v>294</v>
      </c>
      <c r="D27" s="154" t="s">
        <v>321</v>
      </c>
      <c r="E27" s="155"/>
      <c r="F27" s="155"/>
      <c r="G27" s="156"/>
      <c r="H27" s="96">
        <v>265000</v>
      </c>
      <c r="I27" s="102">
        <v>-577.64</v>
      </c>
      <c r="J27" s="103">
        <v>265577.64</v>
      </c>
      <c r="K27" s="117" t="str">
        <f t="shared" si="0"/>
        <v>18210601000000000110</v>
      </c>
      <c r="L27" s="105" t="s">
        <v>322</v>
      </c>
    </row>
    <row r="28" spans="1:12" s="84" customFormat="1" ht="33.75">
      <c r="A28" s="79" t="s">
        <v>323</v>
      </c>
      <c r="B28" s="78" t="s">
        <v>6</v>
      </c>
      <c r="C28" s="120" t="s">
        <v>294</v>
      </c>
      <c r="D28" s="151" t="s">
        <v>324</v>
      </c>
      <c r="E28" s="152"/>
      <c r="F28" s="152"/>
      <c r="G28" s="153"/>
      <c r="H28" s="80">
        <v>265000</v>
      </c>
      <c r="I28" s="81">
        <v>-577.64</v>
      </c>
      <c r="J28" s="82">
        <f>IF(IF(H28="",0,H28)=0,0,(IF(H28&gt;0,IF(I28&gt;H28,0,H28-I28),IF(I28&gt;H28,H28-I28,0))))</f>
        <v>265577.64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325</v>
      </c>
      <c r="B29" s="100" t="s">
        <v>6</v>
      </c>
      <c r="C29" s="101" t="s">
        <v>294</v>
      </c>
      <c r="D29" s="154" t="s">
        <v>326</v>
      </c>
      <c r="E29" s="155"/>
      <c r="F29" s="155"/>
      <c r="G29" s="156"/>
      <c r="H29" s="96">
        <v>804000</v>
      </c>
      <c r="I29" s="102">
        <v>55658.19</v>
      </c>
      <c r="J29" s="103">
        <v>750668.81</v>
      </c>
      <c r="K29" s="117" t="str">
        <f t="shared" si="0"/>
        <v>18210606000000000110</v>
      </c>
      <c r="L29" s="105" t="s">
        <v>327</v>
      </c>
    </row>
    <row r="30" spans="1:12" s="84" customFormat="1">
      <c r="A30" s="99" t="s">
        <v>328</v>
      </c>
      <c r="B30" s="100" t="s">
        <v>6</v>
      </c>
      <c r="C30" s="101" t="s">
        <v>294</v>
      </c>
      <c r="D30" s="154" t="s">
        <v>329</v>
      </c>
      <c r="E30" s="155"/>
      <c r="F30" s="155"/>
      <c r="G30" s="156"/>
      <c r="H30" s="96">
        <v>39000</v>
      </c>
      <c r="I30" s="102">
        <v>41327</v>
      </c>
      <c r="J30" s="103">
        <v>0</v>
      </c>
      <c r="K30" s="117" t="str">
        <f t="shared" si="0"/>
        <v>18210606030000000110</v>
      </c>
      <c r="L30" s="105" t="s">
        <v>330</v>
      </c>
    </row>
    <row r="31" spans="1:12" s="84" customFormat="1" ht="22.5">
      <c r="A31" s="79" t="s">
        <v>331</v>
      </c>
      <c r="B31" s="78" t="s">
        <v>6</v>
      </c>
      <c r="C31" s="120" t="s">
        <v>294</v>
      </c>
      <c r="D31" s="151" t="s">
        <v>332</v>
      </c>
      <c r="E31" s="152"/>
      <c r="F31" s="152"/>
      <c r="G31" s="153"/>
      <c r="H31" s="80">
        <v>39000</v>
      </c>
      <c r="I31" s="81">
        <v>41327</v>
      </c>
      <c r="J31" s="82">
        <f>IF(IF(H31="",0,H31)=0,0,(IF(H31&gt;0,IF(I31&gt;H31,0,H31-I31),IF(I31&gt;H31,H31-I31,0))))</f>
        <v>0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333</v>
      </c>
      <c r="B32" s="100" t="s">
        <v>6</v>
      </c>
      <c r="C32" s="101" t="s">
        <v>294</v>
      </c>
      <c r="D32" s="154" t="s">
        <v>334</v>
      </c>
      <c r="E32" s="155"/>
      <c r="F32" s="155"/>
      <c r="G32" s="156"/>
      <c r="H32" s="96">
        <v>765000</v>
      </c>
      <c r="I32" s="102">
        <v>14331.19</v>
      </c>
      <c r="J32" s="103">
        <v>750668.81</v>
      </c>
      <c r="K32" s="117" t="str">
        <f t="shared" si="0"/>
        <v>18210606040000000110</v>
      </c>
      <c r="L32" s="105" t="s">
        <v>335</v>
      </c>
    </row>
    <row r="33" spans="1:12" s="84" customFormat="1" ht="33.75">
      <c r="A33" s="79" t="s">
        <v>336</v>
      </c>
      <c r="B33" s="78" t="s">
        <v>6</v>
      </c>
      <c r="C33" s="120" t="s">
        <v>294</v>
      </c>
      <c r="D33" s="151" t="s">
        <v>337</v>
      </c>
      <c r="E33" s="152"/>
      <c r="F33" s="152"/>
      <c r="G33" s="153"/>
      <c r="H33" s="80">
        <v>765000</v>
      </c>
      <c r="I33" s="81">
        <v>14331.19</v>
      </c>
      <c r="J33" s="82">
        <f>IF(IF(H33="",0,H33)=0,0,(IF(H33&gt;0,IF(I33&gt;H33,0,H33-I33),IF(I33&gt;H33,H33-I33,0))))</f>
        <v>750668.81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64</v>
      </c>
      <c r="D34" s="154" t="s">
        <v>295</v>
      </c>
      <c r="E34" s="155"/>
      <c r="F34" s="155"/>
      <c r="G34" s="156"/>
      <c r="H34" s="96">
        <v>7407872.75</v>
      </c>
      <c r="I34" s="102">
        <v>3658724.58</v>
      </c>
      <c r="J34" s="103">
        <v>3750778.17</v>
      </c>
      <c r="K34" s="117" t="str">
        <f t="shared" si="0"/>
        <v>90500000000000000000</v>
      </c>
      <c r="L34" s="105" t="s">
        <v>92</v>
      </c>
    </row>
    <row r="35" spans="1:12" s="84" customFormat="1">
      <c r="A35" s="99" t="s">
        <v>297</v>
      </c>
      <c r="B35" s="100" t="s">
        <v>6</v>
      </c>
      <c r="C35" s="101" t="s">
        <v>64</v>
      </c>
      <c r="D35" s="154" t="s">
        <v>298</v>
      </c>
      <c r="E35" s="155"/>
      <c r="F35" s="155"/>
      <c r="G35" s="156"/>
      <c r="H35" s="96">
        <v>469000</v>
      </c>
      <c r="I35" s="102">
        <v>22945</v>
      </c>
      <c r="J35" s="103">
        <v>447685</v>
      </c>
      <c r="K35" s="117" t="str">
        <f t="shared" si="0"/>
        <v>90510000000000000000</v>
      </c>
      <c r="L35" s="105" t="s">
        <v>338</v>
      </c>
    </row>
    <row r="36" spans="1:12" s="84" customFormat="1">
      <c r="A36" s="99" t="s">
        <v>339</v>
      </c>
      <c r="B36" s="100" t="s">
        <v>6</v>
      </c>
      <c r="C36" s="101" t="s">
        <v>64</v>
      </c>
      <c r="D36" s="154" t="s">
        <v>340</v>
      </c>
      <c r="E36" s="155"/>
      <c r="F36" s="155"/>
      <c r="G36" s="156"/>
      <c r="H36" s="96">
        <v>0</v>
      </c>
      <c r="I36" s="102">
        <v>950</v>
      </c>
      <c r="J36" s="103">
        <v>0</v>
      </c>
      <c r="K36" s="117" t="str">
        <f t="shared" si="0"/>
        <v>90510800000000000000</v>
      </c>
      <c r="L36" s="105" t="s">
        <v>341</v>
      </c>
    </row>
    <row r="37" spans="1:12" s="84" customFormat="1" ht="33.75">
      <c r="A37" s="99" t="s">
        <v>342</v>
      </c>
      <c r="B37" s="100" t="s">
        <v>6</v>
      </c>
      <c r="C37" s="101" t="s">
        <v>64</v>
      </c>
      <c r="D37" s="154" t="s">
        <v>343</v>
      </c>
      <c r="E37" s="155"/>
      <c r="F37" s="155"/>
      <c r="G37" s="156"/>
      <c r="H37" s="96">
        <v>0</v>
      </c>
      <c r="I37" s="102">
        <v>950</v>
      </c>
      <c r="J37" s="103">
        <v>0</v>
      </c>
      <c r="K37" s="117" t="str">
        <f t="shared" si="0"/>
        <v>90510804000010000110</v>
      </c>
      <c r="L37" s="105" t="s">
        <v>344</v>
      </c>
    </row>
    <row r="38" spans="1:12" s="84" customFormat="1" ht="56.25">
      <c r="A38" s="79" t="s">
        <v>345</v>
      </c>
      <c r="B38" s="78" t="s">
        <v>6</v>
      </c>
      <c r="C38" s="120" t="s">
        <v>64</v>
      </c>
      <c r="D38" s="151" t="s">
        <v>346</v>
      </c>
      <c r="E38" s="152"/>
      <c r="F38" s="152"/>
      <c r="G38" s="153"/>
      <c r="H38" s="80">
        <v>0</v>
      </c>
      <c r="I38" s="81">
        <v>950</v>
      </c>
      <c r="J38" s="82">
        <f>IF(IF(H38="",0,H38)=0,0,(IF(H38&gt;0,IF(I38&gt;H38,0,H38-I38),IF(I38&gt;H38,H38-I38,0))))</f>
        <v>0</v>
      </c>
      <c r="K38" s="118" t="str">
        <f t="shared" si="0"/>
        <v>90510804020010000110</v>
      </c>
      <c r="L38" s="83" t="str">
        <f>C38 &amp; D38 &amp; G38</f>
        <v>90510804020010000110</v>
      </c>
    </row>
    <row r="39" spans="1:12" s="84" customFormat="1" ht="33.75">
      <c r="A39" s="99" t="s">
        <v>347</v>
      </c>
      <c r="B39" s="100" t="s">
        <v>6</v>
      </c>
      <c r="C39" s="101" t="s">
        <v>64</v>
      </c>
      <c r="D39" s="154" t="s">
        <v>348</v>
      </c>
      <c r="E39" s="155"/>
      <c r="F39" s="155"/>
      <c r="G39" s="156"/>
      <c r="H39" s="96">
        <v>469000</v>
      </c>
      <c r="I39" s="102">
        <v>21315</v>
      </c>
      <c r="J39" s="103">
        <v>447685</v>
      </c>
      <c r="K39" s="117" t="str">
        <f t="shared" si="0"/>
        <v>90511100000000000000</v>
      </c>
      <c r="L39" s="105" t="s">
        <v>349</v>
      </c>
    </row>
    <row r="40" spans="1:12" s="84" customFormat="1" ht="67.5">
      <c r="A40" s="99" t="s">
        <v>350</v>
      </c>
      <c r="B40" s="100" t="s">
        <v>6</v>
      </c>
      <c r="C40" s="101" t="s">
        <v>64</v>
      </c>
      <c r="D40" s="154" t="s">
        <v>351</v>
      </c>
      <c r="E40" s="155"/>
      <c r="F40" s="155"/>
      <c r="G40" s="156"/>
      <c r="H40" s="96">
        <v>469000</v>
      </c>
      <c r="I40" s="102">
        <v>21315</v>
      </c>
      <c r="J40" s="103">
        <v>447685</v>
      </c>
      <c r="K40" s="117" t="str">
        <f t="shared" si="0"/>
        <v>90511105000000000120</v>
      </c>
      <c r="L40" s="105" t="s">
        <v>352</v>
      </c>
    </row>
    <row r="41" spans="1:12" s="84" customFormat="1" ht="67.5">
      <c r="A41" s="99" t="s">
        <v>353</v>
      </c>
      <c r="B41" s="100" t="s">
        <v>6</v>
      </c>
      <c r="C41" s="101" t="s">
        <v>64</v>
      </c>
      <c r="D41" s="154" t="s">
        <v>354</v>
      </c>
      <c r="E41" s="155"/>
      <c r="F41" s="155"/>
      <c r="G41" s="156"/>
      <c r="H41" s="96">
        <v>438000</v>
      </c>
      <c r="I41" s="102">
        <v>0</v>
      </c>
      <c r="J41" s="103">
        <v>438000</v>
      </c>
      <c r="K41" s="117" t="str">
        <f t="shared" si="0"/>
        <v>90511105020000000120</v>
      </c>
      <c r="L41" s="105" t="s">
        <v>355</v>
      </c>
    </row>
    <row r="42" spans="1:12" s="84" customFormat="1" ht="56.25">
      <c r="A42" s="79" t="s">
        <v>356</v>
      </c>
      <c r="B42" s="78" t="s">
        <v>6</v>
      </c>
      <c r="C42" s="120" t="s">
        <v>64</v>
      </c>
      <c r="D42" s="151" t="s">
        <v>357</v>
      </c>
      <c r="E42" s="152"/>
      <c r="F42" s="152"/>
      <c r="G42" s="153"/>
      <c r="H42" s="80">
        <v>438000</v>
      </c>
      <c r="I42" s="81">
        <v>0</v>
      </c>
      <c r="J42" s="82">
        <f>IF(IF(H42="",0,H42)=0,0,(IF(H42&gt;0,IF(I42&gt;H42,0,H42-I42),IF(I42&gt;H42,H42-I42,0))))</f>
        <v>438000</v>
      </c>
      <c r="K42" s="118" t="str">
        <f t="shared" si="0"/>
        <v>90511105025100000120</v>
      </c>
      <c r="L42" s="83" t="str">
        <f>C42 &amp; D42 &amp; G42</f>
        <v>90511105025100000120</v>
      </c>
    </row>
    <row r="43" spans="1:12" s="84" customFormat="1" ht="33.75">
      <c r="A43" s="99" t="s">
        <v>358</v>
      </c>
      <c r="B43" s="100" t="s">
        <v>6</v>
      </c>
      <c r="C43" s="101" t="s">
        <v>64</v>
      </c>
      <c r="D43" s="154" t="s">
        <v>359</v>
      </c>
      <c r="E43" s="155"/>
      <c r="F43" s="155"/>
      <c r="G43" s="156"/>
      <c r="H43" s="96">
        <v>31000</v>
      </c>
      <c r="I43" s="102">
        <v>21315</v>
      </c>
      <c r="J43" s="103">
        <v>9685</v>
      </c>
      <c r="K43" s="117" t="str">
        <f t="shared" si="0"/>
        <v>90511105070000000120</v>
      </c>
      <c r="L43" s="105" t="s">
        <v>360</v>
      </c>
    </row>
    <row r="44" spans="1:12" s="84" customFormat="1" ht="33.75">
      <c r="A44" s="79" t="s">
        <v>361</v>
      </c>
      <c r="B44" s="78" t="s">
        <v>6</v>
      </c>
      <c r="C44" s="120" t="s">
        <v>64</v>
      </c>
      <c r="D44" s="151" t="s">
        <v>362</v>
      </c>
      <c r="E44" s="152"/>
      <c r="F44" s="152"/>
      <c r="G44" s="153"/>
      <c r="H44" s="80">
        <v>31000</v>
      </c>
      <c r="I44" s="81">
        <v>21315</v>
      </c>
      <c r="J44" s="82">
        <f>IF(IF(H44="",0,H44)=0,0,(IF(H44&gt;0,IF(I44&gt;H44,0,H44-I44),IF(I44&gt;H44,H44-I44,0))))</f>
        <v>9685</v>
      </c>
      <c r="K44" s="118" t="str">
        <f t="shared" si="0"/>
        <v>90511105075100000120</v>
      </c>
      <c r="L44" s="83" t="str">
        <f>C44 &amp; D44 &amp; G44</f>
        <v>90511105075100000120</v>
      </c>
    </row>
    <row r="45" spans="1:12" s="84" customFormat="1" ht="22.5">
      <c r="A45" s="99" t="s">
        <v>363</v>
      </c>
      <c r="B45" s="100" t="s">
        <v>6</v>
      </c>
      <c r="C45" s="101" t="s">
        <v>64</v>
      </c>
      <c r="D45" s="154" t="s">
        <v>364</v>
      </c>
      <c r="E45" s="155"/>
      <c r="F45" s="155"/>
      <c r="G45" s="156"/>
      <c r="H45" s="96">
        <v>0</v>
      </c>
      <c r="I45" s="102">
        <v>680</v>
      </c>
      <c r="J45" s="103">
        <v>0</v>
      </c>
      <c r="K45" s="117" t="str">
        <f t="shared" si="0"/>
        <v>90511300000000000000</v>
      </c>
      <c r="L45" s="105" t="s">
        <v>365</v>
      </c>
    </row>
    <row r="46" spans="1:12" s="84" customFormat="1">
      <c r="A46" s="99" t="s">
        <v>366</v>
      </c>
      <c r="B46" s="100" t="s">
        <v>6</v>
      </c>
      <c r="C46" s="101" t="s">
        <v>64</v>
      </c>
      <c r="D46" s="154" t="s">
        <v>367</v>
      </c>
      <c r="E46" s="155"/>
      <c r="F46" s="155"/>
      <c r="G46" s="156"/>
      <c r="H46" s="96">
        <v>0</v>
      </c>
      <c r="I46" s="102">
        <v>680</v>
      </c>
      <c r="J46" s="103">
        <v>0</v>
      </c>
      <c r="K46" s="117" t="str">
        <f t="shared" si="0"/>
        <v>90511301000000000130</v>
      </c>
      <c r="L46" s="105" t="s">
        <v>368</v>
      </c>
    </row>
    <row r="47" spans="1:12" s="84" customFormat="1">
      <c r="A47" s="99" t="s">
        <v>369</v>
      </c>
      <c r="B47" s="100" t="s">
        <v>6</v>
      </c>
      <c r="C47" s="101" t="s">
        <v>64</v>
      </c>
      <c r="D47" s="154" t="s">
        <v>370</v>
      </c>
      <c r="E47" s="155"/>
      <c r="F47" s="155"/>
      <c r="G47" s="156"/>
      <c r="H47" s="96">
        <v>0</v>
      </c>
      <c r="I47" s="102">
        <v>680</v>
      </c>
      <c r="J47" s="103">
        <v>0</v>
      </c>
      <c r="K47" s="117" t="str">
        <f t="shared" si="0"/>
        <v>90511301990000000130</v>
      </c>
      <c r="L47" s="105" t="s">
        <v>371</v>
      </c>
    </row>
    <row r="48" spans="1:12" s="84" customFormat="1" ht="22.5">
      <c r="A48" s="79" t="s">
        <v>372</v>
      </c>
      <c r="B48" s="78" t="s">
        <v>6</v>
      </c>
      <c r="C48" s="120" t="s">
        <v>64</v>
      </c>
      <c r="D48" s="151" t="s">
        <v>373</v>
      </c>
      <c r="E48" s="152"/>
      <c r="F48" s="152"/>
      <c r="G48" s="153"/>
      <c r="H48" s="80">
        <v>0</v>
      </c>
      <c r="I48" s="81">
        <v>680</v>
      </c>
      <c r="J48" s="82">
        <f>IF(IF(H48="",0,H48)=0,0,(IF(H48&gt;0,IF(I48&gt;H48,0,H48-I48),IF(I48&gt;H48,H48-I48,0))))</f>
        <v>0</v>
      </c>
      <c r="K48" s="118" t="str">
        <f t="shared" si="0"/>
        <v>90511301995100000130</v>
      </c>
      <c r="L48" s="83" t="str">
        <f>C48 &amp; D48 &amp; G48</f>
        <v>90511301995100000130</v>
      </c>
    </row>
    <row r="49" spans="1:12" s="84" customFormat="1">
      <c r="A49" s="99" t="s">
        <v>374</v>
      </c>
      <c r="B49" s="100" t="s">
        <v>6</v>
      </c>
      <c r="C49" s="101" t="s">
        <v>64</v>
      </c>
      <c r="D49" s="154" t="s">
        <v>375</v>
      </c>
      <c r="E49" s="155"/>
      <c r="F49" s="155"/>
      <c r="G49" s="156"/>
      <c r="H49" s="96">
        <v>6920172.75</v>
      </c>
      <c r="I49" s="102">
        <v>3635779.58</v>
      </c>
      <c r="J49" s="103">
        <v>3284393.17</v>
      </c>
      <c r="K49" s="117" t="str">
        <f t="shared" ref="K49:K67" si="1">C49 &amp; D49 &amp; G49</f>
        <v>90520000000000000000</v>
      </c>
      <c r="L49" s="105" t="s">
        <v>376</v>
      </c>
    </row>
    <row r="50" spans="1:12" s="84" customFormat="1" ht="33.75">
      <c r="A50" s="99" t="s">
        <v>377</v>
      </c>
      <c r="B50" s="100" t="s">
        <v>6</v>
      </c>
      <c r="C50" s="101" t="s">
        <v>64</v>
      </c>
      <c r="D50" s="154" t="s">
        <v>378</v>
      </c>
      <c r="E50" s="155"/>
      <c r="F50" s="155"/>
      <c r="G50" s="156"/>
      <c r="H50" s="96">
        <v>6920172.75</v>
      </c>
      <c r="I50" s="102">
        <v>3635779.58</v>
      </c>
      <c r="J50" s="103">
        <v>3284393.17</v>
      </c>
      <c r="K50" s="117" t="str">
        <f t="shared" si="1"/>
        <v>90520200000000000000</v>
      </c>
      <c r="L50" s="105" t="s">
        <v>379</v>
      </c>
    </row>
    <row r="51" spans="1:12" s="84" customFormat="1" ht="22.5">
      <c r="A51" s="99" t="s">
        <v>380</v>
      </c>
      <c r="B51" s="100" t="s">
        <v>6</v>
      </c>
      <c r="C51" s="101" t="s">
        <v>64</v>
      </c>
      <c r="D51" s="154" t="s">
        <v>381</v>
      </c>
      <c r="E51" s="155"/>
      <c r="F51" s="155"/>
      <c r="G51" s="156"/>
      <c r="H51" s="96">
        <v>2729000</v>
      </c>
      <c r="I51" s="102">
        <v>2143000</v>
      </c>
      <c r="J51" s="103">
        <v>586000</v>
      </c>
      <c r="K51" s="117" t="str">
        <f t="shared" si="1"/>
        <v>90520210000000000150</v>
      </c>
      <c r="L51" s="105" t="s">
        <v>382</v>
      </c>
    </row>
    <row r="52" spans="1:12" s="84" customFormat="1" ht="33.75">
      <c r="A52" s="99" t="s">
        <v>383</v>
      </c>
      <c r="B52" s="100" t="s">
        <v>6</v>
      </c>
      <c r="C52" s="101" t="s">
        <v>64</v>
      </c>
      <c r="D52" s="154" t="s">
        <v>384</v>
      </c>
      <c r="E52" s="155"/>
      <c r="F52" s="155"/>
      <c r="G52" s="156"/>
      <c r="H52" s="96">
        <v>2729000</v>
      </c>
      <c r="I52" s="102">
        <v>2143000</v>
      </c>
      <c r="J52" s="103">
        <v>586000</v>
      </c>
      <c r="K52" s="117" t="str">
        <f t="shared" si="1"/>
        <v>90520216001000000150</v>
      </c>
      <c r="L52" s="105" t="s">
        <v>385</v>
      </c>
    </row>
    <row r="53" spans="1:12" s="84" customFormat="1" ht="33.75">
      <c r="A53" s="79" t="s">
        <v>386</v>
      </c>
      <c r="B53" s="78" t="s">
        <v>6</v>
      </c>
      <c r="C53" s="120" t="s">
        <v>64</v>
      </c>
      <c r="D53" s="151" t="s">
        <v>387</v>
      </c>
      <c r="E53" s="152"/>
      <c r="F53" s="152"/>
      <c r="G53" s="153"/>
      <c r="H53" s="80">
        <v>2729000</v>
      </c>
      <c r="I53" s="81">
        <v>2143000</v>
      </c>
      <c r="J53" s="82">
        <f>IF(IF(H53="",0,H53)=0,0,(IF(H53&gt;0,IF(I53&gt;H53,0,H53-I53),IF(I53&gt;H53,H53-I53,0))))</f>
        <v>586000</v>
      </c>
      <c r="K53" s="118" t="str">
        <f t="shared" si="1"/>
        <v>90520216001100000150</v>
      </c>
      <c r="L53" s="83" t="str">
        <f>C53 &amp; D53 &amp; G53</f>
        <v>90520216001100000150</v>
      </c>
    </row>
    <row r="54" spans="1:12" s="84" customFormat="1" ht="22.5">
      <c r="A54" s="99" t="s">
        <v>388</v>
      </c>
      <c r="B54" s="100" t="s">
        <v>6</v>
      </c>
      <c r="C54" s="101" t="s">
        <v>64</v>
      </c>
      <c r="D54" s="154" t="s">
        <v>389</v>
      </c>
      <c r="E54" s="155"/>
      <c r="F54" s="155"/>
      <c r="G54" s="156"/>
      <c r="H54" s="96">
        <v>998900</v>
      </c>
      <c r="I54" s="102">
        <v>66000</v>
      </c>
      <c r="J54" s="103">
        <v>932900</v>
      </c>
      <c r="K54" s="117" t="str">
        <f t="shared" si="1"/>
        <v>90520220000000000150</v>
      </c>
      <c r="L54" s="105" t="s">
        <v>390</v>
      </c>
    </row>
    <row r="55" spans="1:12" s="84" customFormat="1">
      <c r="A55" s="79"/>
      <c r="B55" s="78" t="s">
        <v>6</v>
      </c>
      <c r="C55" s="120" t="s">
        <v>64</v>
      </c>
      <c r="D55" s="151" t="s">
        <v>391</v>
      </c>
      <c r="E55" s="152"/>
      <c r="F55" s="152"/>
      <c r="G55" s="153"/>
      <c r="H55" s="80">
        <v>18700</v>
      </c>
      <c r="I55" s="81">
        <v>0</v>
      </c>
      <c r="J55" s="82">
        <f>IF(IF(H55="",0,H55)=0,0,(IF(H55&gt;0,IF(I55&gt;H55,0,H55-I55),IF(I55&gt;H55,H55-I55,0))))</f>
        <v>18700</v>
      </c>
      <c r="K55" s="118" t="str">
        <f t="shared" si="1"/>
        <v>90520225269100000150</v>
      </c>
      <c r="L55" s="83" t="str">
        <f>C55 &amp; D55 &amp; G55</f>
        <v>90520225269100000150</v>
      </c>
    </row>
    <row r="56" spans="1:12" s="84" customFormat="1">
      <c r="A56" s="99" t="s">
        <v>392</v>
      </c>
      <c r="B56" s="100" t="s">
        <v>6</v>
      </c>
      <c r="C56" s="101" t="s">
        <v>64</v>
      </c>
      <c r="D56" s="154" t="s">
        <v>393</v>
      </c>
      <c r="E56" s="155"/>
      <c r="F56" s="155"/>
      <c r="G56" s="156"/>
      <c r="H56" s="96">
        <v>998900</v>
      </c>
      <c r="I56" s="102">
        <v>66000</v>
      </c>
      <c r="J56" s="103">
        <v>932900</v>
      </c>
      <c r="K56" s="117" t="str">
        <f t="shared" si="1"/>
        <v>90520229999000000150</v>
      </c>
      <c r="L56" s="105" t="s">
        <v>394</v>
      </c>
    </row>
    <row r="57" spans="1:12" s="84" customFormat="1">
      <c r="A57" s="79" t="s">
        <v>395</v>
      </c>
      <c r="B57" s="78" t="s">
        <v>6</v>
      </c>
      <c r="C57" s="120" t="s">
        <v>64</v>
      </c>
      <c r="D57" s="151" t="s">
        <v>396</v>
      </c>
      <c r="E57" s="152"/>
      <c r="F57" s="152"/>
      <c r="G57" s="153"/>
      <c r="H57" s="80">
        <v>998900</v>
      </c>
      <c r="I57" s="81">
        <v>66000</v>
      </c>
      <c r="J57" s="82">
        <f>IF(IF(H57="",0,H57)=0,0,(IF(H57&gt;0,IF(I57&gt;H57,0,H57-I57),IF(I57&gt;H57,H57-I57,0))))</f>
        <v>932900</v>
      </c>
      <c r="K57" s="118" t="str">
        <f t="shared" si="1"/>
        <v>90520229999100000150</v>
      </c>
      <c r="L57" s="83" t="str">
        <f>C57 &amp; D57 &amp; G57</f>
        <v>90520229999100000150</v>
      </c>
    </row>
    <row r="58" spans="1:12" s="84" customFormat="1" ht="22.5">
      <c r="A58" s="99" t="s">
        <v>397</v>
      </c>
      <c r="B58" s="100" t="s">
        <v>6</v>
      </c>
      <c r="C58" s="101" t="s">
        <v>64</v>
      </c>
      <c r="D58" s="154" t="s">
        <v>398</v>
      </c>
      <c r="E58" s="155"/>
      <c r="F58" s="155"/>
      <c r="G58" s="156"/>
      <c r="H58" s="96">
        <v>126600</v>
      </c>
      <c r="I58" s="102">
        <v>56369.7</v>
      </c>
      <c r="J58" s="103">
        <v>70230.3</v>
      </c>
      <c r="K58" s="117" t="str">
        <f t="shared" si="1"/>
        <v>90520230000000000150</v>
      </c>
      <c r="L58" s="105" t="s">
        <v>399</v>
      </c>
    </row>
    <row r="59" spans="1:12" s="84" customFormat="1" ht="33.75">
      <c r="A59" s="99" t="s">
        <v>400</v>
      </c>
      <c r="B59" s="100" t="s">
        <v>6</v>
      </c>
      <c r="C59" s="101" t="s">
        <v>64</v>
      </c>
      <c r="D59" s="154" t="s">
        <v>401</v>
      </c>
      <c r="E59" s="155"/>
      <c r="F59" s="155"/>
      <c r="G59" s="156"/>
      <c r="H59" s="96">
        <v>19200</v>
      </c>
      <c r="I59" s="102">
        <v>0</v>
      </c>
      <c r="J59" s="103">
        <v>19200</v>
      </c>
      <c r="K59" s="117" t="str">
        <f t="shared" si="1"/>
        <v>90520230024000000150</v>
      </c>
      <c r="L59" s="105" t="s">
        <v>402</v>
      </c>
    </row>
    <row r="60" spans="1:12" s="84" customFormat="1" ht="33.75">
      <c r="A60" s="79" t="s">
        <v>403</v>
      </c>
      <c r="B60" s="78" t="s">
        <v>6</v>
      </c>
      <c r="C60" s="120" t="s">
        <v>64</v>
      </c>
      <c r="D60" s="151" t="s">
        <v>404</v>
      </c>
      <c r="E60" s="152"/>
      <c r="F60" s="152"/>
      <c r="G60" s="153"/>
      <c r="H60" s="80">
        <v>19200</v>
      </c>
      <c r="I60" s="81">
        <v>0</v>
      </c>
      <c r="J60" s="82">
        <f>IF(IF(H60="",0,H60)=0,0,(IF(H60&gt;0,IF(I60&gt;H60,0,H60-I60),IF(I60&gt;H60,H60-I60,0))))</f>
        <v>19200</v>
      </c>
      <c r="K60" s="118" t="str">
        <f t="shared" si="1"/>
        <v>90520230024100000150</v>
      </c>
      <c r="L60" s="83" t="str">
        <f>C60 &amp; D60 &amp; G60</f>
        <v>90520230024100000150</v>
      </c>
    </row>
    <row r="61" spans="1:12" s="84" customFormat="1" ht="33.75">
      <c r="A61" s="99" t="s">
        <v>405</v>
      </c>
      <c r="B61" s="100" t="s">
        <v>6</v>
      </c>
      <c r="C61" s="101" t="s">
        <v>64</v>
      </c>
      <c r="D61" s="154" t="s">
        <v>406</v>
      </c>
      <c r="E61" s="155"/>
      <c r="F61" s="155"/>
      <c r="G61" s="156"/>
      <c r="H61" s="96">
        <v>107400</v>
      </c>
      <c r="I61" s="102">
        <v>56369.7</v>
      </c>
      <c r="J61" s="103">
        <v>51030.3</v>
      </c>
      <c r="K61" s="117" t="str">
        <f t="shared" si="1"/>
        <v>90520235118000000150</v>
      </c>
      <c r="L61" s="105" t="s">
        <v>407</v>
      </c>
    </row>
    <row r="62" spans="1:12" s="84" customFormat="1" ht="33.75">
      <c r="A62" s="79" t="s">
        <v>408</v>
      </c>
      <c r="B62" s="78" t="s">
        <v>6</v>
      </c>
      <c r="C62" s="120" t="s">
        <v>64</v>
      </c>
      <c r="D62" s="151" t="s">
        <v>409</v>
      </c>
      <c r="E62" s="152"/>
      <c r="F62" s="152"/>
      <c r="G62" s="153"/>
      <c r="H62" s="80">
        <v>107400</v>
      </c>
      <c r="I62" s="81">
        <v>56369.7</v>
      </c>
      <c r="J62" s="82">
        <f>IF(IF(H62="",0,H62)=0,0,(IF(H62&gt;0,IF(I62&gt;H62,0,H62-I62),IF(I62&gt;H62,H62-I62,0))))</f>
        <v>51030.3</v>
      </c>
      <c r="K62" s="118" t="str">
        <f t="shared" si="1"/>
        <v>90520235118100000150</v>
      </c>
      <c r="L62" s="83" t="str">
        <f>C62 &amp; D62 &amp; G62</f>
        <v>90520235118100000150</v>
      </c>
    </row>
    <row r="63" spans="1:12" s="84" customFormat="1">
      <c r="A63" s="99" t="s">
        <v>263</v>
      </c>
      <c r="B63" s="100" t="s">
        <v>6</v>
      </c>
      <c r="C63" s="101" t="s">
        <v>64</v>
      </c>
      <c r="D63" s="154" t="s">
        <v>410</v>
      </c>
      <c r="E63" s="155"/>
      <c r="F63" s="155"/>
      <c r="G63" s="156"/>
      <c r="H63" s="96">
        <v>3065672.75</v>
      </c>
      <c r="I63" s="102">
        <v>1370409.88</v>
      </c>
      <c r="J63" s="103">
        <v>1695262.87</v>
      </c>
      <c r="K63" s="117" t="str">
        <f t="shared" si="1"/>
        <v>90520240000000000150</v>
      </c>
      <c r="L63" s="105" t="s">
        <v>411</v>
      </c>
    </row>
    <row r="64" spans="1:12" s="84" customFormat="1" ht="45">
      <c r="A64" s="99" t="s">
        <v>412</v>
      </c>
      <c r="B64" s="100" t="s">
        <v>6</v>
      </c>
      <c r="C64" s="101" t="s">
        <v>64</v>
      </c>
      <c r="D64" s="154" t="s">
        <v>413</v>
      </c>
      <c r="E64" s="155"/>
      <c r="F64" s="155"/>
      <c r="G64" s="156"/>
      <c r="H64" s="96">
        <v>1712645.75</v>
      </c>
      <c r="I64" s="102">
        <v>849822.88</v>
      </c>
      <c r="J64" s="103">
        <v>862822.87</v>
      </c>
      <c r="K64" s="117" t="str">
        <f t="shared" si="1"/>
        <v>90520240014000000150</v>
      </c>
      <c r="L64" s="105" t="s">
        <v>414</v>
      </c>
    </row>
    <row r="65" spans="1:12" s="84" customFormat="1" ht="56.25">
      <c r="A65" s="79" t="s">
        <v>415</v>
      </c>
      <c r="B65" s="78" t="s">
        <v>6</v>
      </c>
      <c r="C65" s="120" t="s">
        <v>64</v>
      </c>
      <c r="D65" s="151" t="s">
        <v>416</v>
      </c>
      <c r="E65" s="152"/>
      <c r="F65" s="152"/>
      <c r="G65" s="153"/>
      <c r="H65" s="80">
        <v>1712645.75</v>
      </c>
      <c r="I65" s="81">
        <v>849822.88</v>
      </c>
      <c r="J65" s="82">
        <f>IF(IF(H65="",0,H65)=0,0,(IF(H65&gt;0,IF(I65&gt;H65,0,H65-I65),IF(I65&gt;H65,H65-I65,0))))</f>
        <v>862822.87</v>
      </c>
      <c r="K65" s="118" t="str">
        <f t="shared" si="1"/>
        <v>90520240014100000150</v>
      </c>
      <c r="L65" s="83" t="str">
        <f>C65 &amp; D65 &amp; G65</f>
        <v>90520240014100000150</v>
      </c>
    </row>
    <row r="66" spans="1:12" s="84" customFormat="1" ht="22.5">
      <c r="A66" s="99" t="s">
        <v>417</v>
      </c>
      <c r="B66" s="100" t="s">
        <v>6</v>
      </c>
      <c r="C66" s="101" t="s">
        <v>64</v>
      </c>
      <c r="D66" s="154" t="s">
        <v>418</v>
      </c>
      <c r="E66" s="155"/>
      <c r="F66" s="155"/>
      <c r="G66" s="156"/>
      <c r="H66" s="96">
        <v>1353027</v>
      </c>
      <c r="I66" s="102">
        <v>520587</v>
      </c>
      <c r="J66" s="103">
        <v>832440</v>
      </c>
      <c r="K66" s="117" t="str">
        <f t="shared" si="1"/>
        <v>90520249999000000150</v>
      </c>
      <c r="L66" s="105" t="s">
        <v>419</v>
      </c>
    </row>
    <row r="67" spans="1:12" s="84" customFormat="1" ht="22.5">
      <c r="A67" s="79" t="s">
        <v>420</v>
      </c>
      <c r="B67" s="78" t="s">
        <v>6</v>
      </c>
      <c r="C67" s="120" t="s">
        <v>64</v>
      </c>
      <c r="D67" s="151" t="s">
        <v>421</v>
      </c>
      <c r="E67" s="152"/>
      <c r="F67" s="152"/>
      <c r="G67" s="153"/>
      <c r="H67" s="80">
        <v>1353027</v>
      </c>
      <c r="I67" s="81">
        <v>520587</v>
      </c>
      <c r="J67" s="82">
        <f>IF(IF(H67="",0,H67)=0,0,(IF(H67&gt;0,IF(I67&gt;H67,0,H67-I67),IF(I67&gt;H67,H67-I67,0))))</f>
        <v>832440</v>
      </c>
      <c r="K67" s="118" t="str">
        <f t="shared" si="1"/>
        <v>90520249999100000150</v>
      </c>
      <c r="L67" s="83" t="str">
        <f>C67 &amp; D67 &amp; G67</f>
        <v>90520249999100000150</v>
      </c>
    </row>
    <row r="68" spans="1:12" ht="3.75" hidden="1" customHeight="1" thickBot="1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5"/>
    </row>
    <row r="69" spans="1:1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>
      <c r="A70" s="178" t="s">
        <v>24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12"/>
    </row>
    <row r="71" spans="1:1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>
      <c r="A72" s="179" t="s">
        <v>39</v>
      </c>
      <c r="B72" s="179" t="s">
        <v>40</v>
      </c>
      <c r="C72" s="191" t="s">
        <v>44</v>
      </c>
      <c r="D72" s="192"/>
      <c r="E72" s="192"/>
      <c r="F72" s="192"/>
      <c r="G72" s="193"/>
      <c r="H72" s="179" t="s">
        <v>42</v>
      </c>
      <c r="I72" s="179" t="s">
        <v>23</v>
      </c>
      <c r="J72" s="179" t="s">
        <v>43</v>
      </c>
      <c r="K72" s="113"/>
    </row>
    <row r="73" spans="1:12">
      <c r="A73" s="180"/>
      <c r="B73" s="180"/>
      <c r="C73" s="194"/>
      <c r="D73" s="195"/>
      <c r="E73" s="195"/>
      <c r="F73" s="195"/>
      <c r="G73" s="196"/>
      <c r="H73" s="180"/>
      <c r="I73" s="180"/>
      <c r="J73" s="180"/>
      <c r="K73" s="113"/>
    </row>
    <row r="74" spans="1:12">
      <c r="A74" s="181"/>
      <c r="B74" s="181"/>
      <c r="C74" s="197"/>
      <c r="D74" s="198"/>
      <c r="E74" s="198"/>
      <c r="F74" s="198"/>
      <c r="G74" s="199"/>
      <c r="H74" s="181"/>
      <c r="I74" s="181"/>
      <c r="J74" s="181"/>
      <c r="K74" s="113"/>
    </row>
    <row r="75" spans="1:12" ht="13.5" thickBot="1">
      <c r="A75" s="70">
        <v>1</v>
      </c>
      <c r="B75" s="12">
        <v>2</v>
      </c>
      <c r="C75" s="200">
        <v>3</v>
      </c>
      <c r="D75" s="201"/>
      <c r="E75" s="201"/>
      <c r="F75" s="201"/>
      <c r="G75" s="202"/>
      <c r="H75" s="13" t="s">
        <v>2</v>
      </c>
      <c r="I75" s="13" t="s">
        <v>25</v>
      </c>
      <c r="J75" s="13" t="s">
        <v>26</v>
      </c>
      <c r="K75" s="114"/>
    </row>
    <row r="76" spans="1:12">
      <c r="A76" s="71" t="s">
        <v>5</v>
      </c>
      <c r="B76" s="38" t="s">
        <v>7</v>
      </c>
      <c r="C76" s="182" t="s">
        <v>17</v>
      </c>
      <c r="D76" s="183"/>
      <c r="E76" s="183"/>
      <c r="F76" s="183"/>
      <c r="G76" s="184"/>
      <c r="H76" s="52">
        <v>9431872.75</v>
      </c>
      <c r="I76" s="52">
        <v>4200329.72</v>
      </c>
      <c r="J76" s="104">
        <v>5231543.03</v>
      </c>
    </row>
    <row r="77" spans="1:12" ht="12.75" customHeight="1">
      <c r="A77" s="73" t="s">
        <v>4</v>
      </c>
      <c r="B77" s="50"/>
      <c r="C77" s="203"/>
      <c r="D77" s="204"/>
      <c r="E77" s="204"/>
      <c r="F77" s="204"/>
      <c r="G77" s="205"/>
      <c r="H77" s="59"/>
      <c r="I77" s="60"/>
      <c r="J77" s="61"/>
    </row>
    <row r="78" spans="1:12" s="84" customFormat="1">
      <c r="A78" s="99"/>
      <c r="B78" s="100" t="s">
        <v>7</v>
      </c>
      <c r="C78" s="101" t="s">
        <v>64</v>
      </c>
      <c r="D78" s="123" t="s">
        <v>93</v>
      </c>
      <c r="E78" s="154" t="s">
        <v>94</v>
      </c>
      <c r="F78" s="158"/>
      <c r="G78" s="128" t="s">
        <v>70</v>
      </c>
      <c r="H78" s="96">
        <v>9431872.75</v>
      </c>
      <c r="I78" s="102">
        <v>4200329.72</v>
      </c>
      <c r="J78" s="103">
        <v>5231543.03</v>
      </c>
      <c r="K78" s="117" t="str">
        <f t="shared" ref="K78:K109" si="2">C78 &amp; D78 &amp;E78 &amp; F78 &amp; G78</f>
        <v>90500000000000000000</v>
      </c>
      <c r="L78" s="106" t="s">
        <v>92</v>
      </c>
    </row>
    <row r="79" spans="1:12" s="84" customFormat="1">
      <c r="A79" s="99" t="s">
        <v>95</v>
      </c>
      <c r="B79" s="100" t="s">
        <v>7</v>
      </c>
      <c r="C79" s="101" t="s">
        <v>64</v>
      </c>
      <c r="D79" s="123" t="s">
        <v>97</v>
      </c>
      <c r="E79" s="154" t="s">
        <v>94</v>
      </c>
      <c r="F79" s="158"/>
      <c r="G79" s="128" t="s">
        <v>70</v>
      </c>
      <c r="H79" s="96">
        <v>3445000</v>
      </c>
      <c r="I79" s="102">
        <v>2083281.61</v>
      </c>
      <c r="J79" s="103">
        <v>1361718.39</v>
      </c>
      <c r="K79" s="117" t="str">
        <f t="shared" si="2"/>
        <v>90501000000000000000</v>
      </c>
      <c r="L79" s="106" t="s">
        <v>96</v>
      </c>
    </row>
    <row r="80" spans="1:12" s="84" customFormat="1" ht="45">
      <c r="A80" s="99" t="s">
        <v>98</v>
      </c>
      <c r="B80" s="100" t="s">
        <v>7</v>
      </c>
      <c r="C80" s="101" t="s">
        <v>64</v>
      </c>
      <c r="D80" s="123" t="s">
        <v>100</v>
      </c>
      <c r="E80" s="154" t="s">
        <v>94</v>
      </c>
      <c r="F80" s="158"/>
      <c r="G80" s="128" t="s">
        <v>70</v>
      </c>
      <c r="H80" s="96">
        <v>2047000</v>
      </c>
      <c r="I80" s="102">
        <v>1228629.24</v>
      </c>
      <c r="J80" s="103">
        <v>818370.76</v>
      </c>
      <c r="K80" s="117" t="str">
        <f t="shared" si="2"/>
        <v>90501040000000000000</v>
      </c>
      <c r="L80" s="106" t="s">
        <v>99</v>
      </c>
    </row>
    <row r="81" spans="1:12" s="84" customFormat="1">
      <c r="A81" s="99"/>
      <c r="B81" s="100" t="s">
        <v>7</v>
      </c>
      <c r="C81" s="101" t="s">
        <v>64</v>
      </c>
      <c r="D81" s="123" t="s">
        <v>100</v>
      </c>
      <c r="E81" s="154" t="s">
        <v>102</v>
      </c>
      <c r="F81" s="158"/>
      <c r="G81" s="128" t="s">
        <v>70</v>
      </c>
      <c r="H81" s="96">
        <v>1285000</v>
      </c>
      <c r="I81" s="102">
        <v>742424.29</v>
      </c>
      <c r="J81" s="103">
        <v>542575.71</v>
      </c>
      <c r="K81" s="117" t="str">
        <f t="shared" si="2"/>
        <v>90501040150100190000</v>
      </c>
      <c r="L81" s="106" t="s">
        <v>101</v>
      </c>
    </row>
    <row r="82" spans="1:12" s="84" customFormat="1" ht="56.25">
      <c r="A82" s="99" t="s">
        <v>103</v>
      </c>
      <c r="B82" s="100" t="s">
        <v>7</v>
      </c>
      <c r="C82" s="101" t="s">
        <v>64</v>
      </c>
      <c r="D82" s="123" t="s">
        <v>100</v>
      </c>
      <c r="E82" s="154" t="s">
        <v>102</v>
      </c>
      <c r="F82" s="158"/>
      <c r="G82" s="128" t="s">
        <v>105</v>
      </c>
      <c r="H82" s="96">
        <v>942000</v>
      </c>
      <c r="I82" s="102">
        <v>580361.9</v>
      </c>
      <c r="J82" s="103">
        <v>361638.1</v>
      </c>
      <c r="K82" s="117" t="str">
        <f t="shared" si="2"/>
        <v>90501040150100190100</v>
      </c>
      <c r="L82" s="106" t="s">
        <v>104</v>
      </c>
    </row>
    <row r="83" spans="1:12" s="84" customFormat="1" ht="22.5">
      <c r="A83" s="99" t="s">
        <v>106</v>
      </c>
      <c r="B83" s="100" t="s">
        <v>7</v>
      </c>
      <c r="C83" s="101" t="s">
        <v>64</v>
      </c>
      <c r="D83" s="123" t="s">
        <v>100</v>
      </c>
      <c r="E83" s="154" t="s">
        <v>102</v>
      </c>
      <c r="F83" s="158"/>
      <c r="G83" s="128" t="s">
        <v>108</v>
      </c>
      <c r="H83" s="96">
        <v>942000</v>
      </c>
      <c r="I83" s="102">
        <v>580361.9</v>
      </c>
      <c r="J83" s="103">
        <v>361638.1</v>
      </c>
      <c r="K83" s="117" t="str">
        <f t="shared" si="2"/>
        <v>90501040150100190120</v>
      </c>
      <c r="L83" s="106" t="s">
        <v>107</v>
      </c>
    </row>
    <row r="84" spans="1:12" s="84" customFormat="1" ht="22.5">
      <c r="A84" s="79" t="s">
        <v>109</v>
      </c>
      <c r="B84" s="78" t="s">
        <v>7</v>
      </c>
      <c r="C84" s="120" t="s">
        <v>64</v>
      </c>
      <c r="D84" s="124" t="s">
        <v>100</v>
      </c>
      <c r="E84" s="151" t="s">
        <v>102</v>
      </c>
      <c r="F84" s="157"/>
      <c r="G84" s="121" t="s">
        <v>110</v>
      </c>
      <c r="H84" s="80">
        <v>723000</v>
      </c>
      <c r="I84" s="81">
        <v>453632.47</v>
      </c>
      <c r="J84" s="82">
        <f>IF(IF(H84="",0,H84)=0,0,(IF(H84&gt;0,IF(I84&gt;H84,0,H84-I84),IF(I84&gt;H84,H84-I84,0))))</f>
        <v>269367.53000000003</v>
      </c>
      <c r="K84" s="117" t="str">
        <f t="shared" si="2"/>
        <v>90501040150100190121</v>
      </c>
      <c r="L84" s="83" t="str">
        <f>C84 &amp; D84 &amp;E84 &amp; F84 &amp; G84</f>
        <v>90501040150100190121</v>
      </c>
    </row>
    <row r="85" spans="1:12" s="84" customFormat="1" ht="33.75">
      <c r="A85" s="79" t="s">
        <v>111</v>
      </c>
      <c r="B85" s="78" t="s">
        <v>7</v>
      </c>
      <c r="C85" s="120" t="s">
        <v>64</v>
      </c>
      <c r="D85" s="124" t="s">
        <v>100</v>
      </c>
      <c r="E85" s="151" t="s">
        <v>102</v>
      </c>
      <c r="F85" s="157"/>
      <c r="G85" s="121" t="s">
        <v>112</v>
      </c>
      <c r="H85" s="80">
        <v>219000</v>
      </c>
      <c r="I85" s="81">
        <v>126729.43</v>
      </c>
      <c r="J85" s="82">
        <f>IF(IF(H85="",0,H85)=0,0,(IF(H85&gt;0,IF(I85&gt;H85,0,H85-I85),IF(I85&gt;H85,H85-I85,0))))</f>
        <v>92270.57</v>
      </c>
      <c r="K85" s="117" t="str">
        <f t="shared" si="2"/>
        <v>90501040150100190129</v>
      </c>
      <c r="L85" s="83" t="str">
        <f>C85 &amp; D85 &amp;E85 &amp; F85 &amp; G85</f>
        <v>90501040150100190129</v>
      </c>
    </row>
    <row r="86" spans="1:12" s="84" customFormat="1" ht="22.5">
      <c r="A86" s="99" t="s">
        <v>113</v>
      </c>
      <c r="B86" s="100" t="s">
        <v>7</v>
      </c>
      <c r="C86" s="101" t="s">
        <v>64</v>
      </c>
      <c r="D86" s="123" t="s">
        <v>100</v>
      </c>
      <c r="E86" s="154" t="s">
        <v>102</v>
      </c>
      <c r="F86" s="158"/>
      <c r="G86" s="128" t="s">
        <v>7</v>
      </c>
      <c r="H86" s="96">
        <v>342000</v>
      </c>
      <c r="I86" s="102">
        <v>161984.39000000001</v>
      </c>
      <c r="J86" s="103">
        <v>180015.61</v>
      </c>
      <c r="K86" s="117" t="str">
        <f t="shared" si="2"/>
        <v>90501040150100190200</v>
      </c>
      <c r="L86" s="106" t="s">
        <v>114</v>
      </c>
    </row>
    <row r="87" spans="1:12" s="84" customFormat="1" ht="22.5">
      <c r="A87" s="99" t="s">
        <v>115</v>
      </c>
      <c r="B87" s="100" t="s">
        <v>7</v>
      </c>
      <c r="C87" s="101" t="s">
        <v>64</v>
      </c>
      <c r="D87" s="123" t="s">
        <v>100</v>
      </c>
      <c r="E87" s="154" t="s">
        <v>102</v>
      </c>
      <c r="F87" s="158"/>
      <c r="G87" s="128" t="s">
        <v>117</v>
      </c>
      <c r="H87" s="96">
        <v>342000</v>
      </c>
      <c r="I87" s="102">
        <v>161984.39000000001</v>
      </c>
      <c r="J87" s="103">
        <v>180015.61</v>
      </c>
      <c r="K87" s="117" t="str">
        <f t="shared" si="2"/>
        <v>90501040150100190240</v>
      </c>
      <c r="L87" s="106" t="s">
        <v>116</v>
      </c>
    </row>
    <row r="88" spans="1:12" s="84" customFormat="1" ht="22.5">
      <c r="A88" s="79" t="s">
        <v>118</v>
      </c>
      <c r="B88" s="78" t="s">
        <v>7</v>
      </c>
      <c r="C88" s="120" t="s">
        <v>64</v>
      </c>
      <c r="D88" s="124" t="s">
        <v>100</v>
      </c>
      <c r="E88" s="151" t="s">
        <v>102</v>
      </c>
      <c r="F88" s="157"/>
      <c r="G88" s="121" t="s">
        <v>119</v>
      </c>
      <c r="H88" s="80">
        <v>43000</v>
      </c>
      <c r="I88" s="81">
        <v>8698.4</v>
      </c>
      <c r="J88" s="82">
        <f>IF(IF(H88="",0,H88)=0,0,(IF(H88&gt;0,IF(I88&gt;H88,0,H88-I88),IF(I88&gt;H88,H88-I88,0))))</f>
        <v>34301.599999999999</v>
      </c>
      <c r="K88" s="117" t="str">
        <f t="shared" si="2"/>
        <v>90501040150100190242</v>
      </c>
      <c r="L88" s="83" t="str">
        <f>C88 &amp; D88 &amp;E88 &amp; F88 &amp; G88</f>
        <v>90501040150100190242</v>
      </c>
    </row>
    <row r="89" spans="1:12" s="84" customFormat="1">
      <c r="A89" s="79" t="s">
        <v>120</v>
      </c>
      <c r="B89" s="78" t="s">
        <v>7</v>
      </c>
      <c r="C89" s="120" t="s">
        <v>64</v>
      </c>
      <c r="D89" s="124" t="s">
        <v>100</v>
      </c>
      <c r="E89" s="151" t="s">
        <v>102</v>
      </c>
      <c r="F89" s="157"/>
      <c r="G89" s="121" t="s">
        <v>121</v>
      </c>
      <c r="H89" s="80">
        <v>197000</v>
      </c>
      <c r="I89" s="81">
        <v>96963.26</v>
      </c>
      <c r="J89" s="82">
        <f>IF(IF(H89="",0,H89)=0,0,(IF(H89&gt;0,IF(I89&gt;H89,0,H89-I89),IF(I89&gt;H89,H89-I89,0))))</f>
        <v>100036.74</v>
      </c>
      <c r="K89" s="117" t="str">
        <f t="shared" si="2"/>
        <v>90501040150100190244</v>
      </c>
      <c r="L89" s="83" t="str">
        <f>C89 &amp; D89 &amp;E89 &amp; F89 &amp; G89</f>
        <v>90501040150100190244</v>
      </c>
    </row>
    <row r="90" spans="1:12" s="84" customFormat="1">
      <c r="A90" s="79" t="s">
        <v>122</v>
      </c>
      <c r="B90" s="78" t="s">
        <v>7</v>
      </c>
      <c r="C90" s="120" t="s">
        <v>64</v>
      </c>
      <c r="D90" s="124" t="s">
        <v>100</v>
      </c>
      <c r="E90" s="151" t="s">
        <v>102</v>
      </c>
      <c r="F90" s="157"/>
      <c r="G90" s="121" t="s">
        <v>123</v>
      </c>
      <c r="H90" s="80">
        <v>102000</v>
      </c>
      <c r="I90" s="81">
        <v>56322.73</v>
      </c>
      <c r="J90" s="82">
        <f>IF(IF(H90="",0,H90)=0,0,(IF(H90&gt;0,IF(I90&gt;H90,0,H90-I90),IF(I90&gt;H90,H90-I90,0))))</f>
        <v>45677.27</v>
      </c>
      <c r="K90" s="117" t="str">
        <f t="shared" si="2"/>
        <v>90501040150100190247</v>
      </c>
      <c r="L90" s="83" t="str">
        <f>C90 &amp; D90 &amp;E90 &amp; F90 &amp; G90</f>
        <v>90501040150100190247</v>
      </c>
    </row>
    <row r="91" spans="1:12" s="84" customFormat="1">
      <c r="A91" s="99" t="s">
        <v>124</v>
      </c>
      <c r="B91" s="100" t="s">
        <v>7</v>
      </c>
      <c r="C91" s="101" t="s">
        <v>64</v>
      </c>
      <c r="D91" s="123" t="s">
        <v>100</v>
      </c>
      <c r="E91" s="154" t="s">
        <v>102</v>
      </c>
      <c r="F91" s="158"/>
      <c r="G91" s="128" t="s">
        <v>126</v>
      </c>
      <c r="H91" s="96">
        <v>1000</v>
      </c>
      <c r="I91" s="102">
        <v>78</v>
      </c>
      <c r="J91" s="103">
        <v>922</v>
      </c>
      <c r="K91" s="117" t="str">
        <f t="shared" si="2"/>
        <v>90501040150100190800</v>
      </c>
      <c r="L91" s="106" t="s">
        <v>125</v>
      </c>
    </row>
    <row r="92" spans="1:12" s="84" customFormat="1">
      <c r="A92" s="99" t="s">
        <v>127</v>
      </c>
      <c r="B92" s="100" t="s">
        <v>7</v>
      </c>
      <c r="C92" s="101" t="s">
        <v>64</v>
      </c>
      <c r="D92" s="123" t="s">
        <v>100</v>
      </c>
      <c r="E92" s="154" t="s">
        <v>102</v>
      </c>
      <c r="F92" s="158"/>
      <c r="G92" s="128" t="s">
        <v>129</v>
      </c>
      <c r="H92" s="96">
        <v>1000</v>
      </c>
      <c r="I92" s="102">
        <v>78</v>
      </c>
      <c r="J92" s="103">
        <v>922</v>
      </c>
      <c r="K92" s="117" t="str">
        <f t="shared" si="2"/>
        <v>90501040150100190850</v>
      </c>
      <c r="L92" s="106" t="s">
        <v>128</v>
      </c>
    </row>
    <row r="93" spans="1:12" s="84" customFormat="1" ht="22.5">
      <c r="A93" s="79" t="s">
        <v>130</v>
      </c>
      <c r="B93" s="78" t="s">
        <v>7</v>
      </c>
      <c r="C93" s="120" t="s">
        <v>64</v>
      </c>
      <c r="D93" s="124" t="s">
        <v>100</v>
      </c>
      <c r="E93" s="151" t="s">
        <v>102</v>
      </c>
      <c r="F93" s="157"/>
      <c r="G93" s="121" t="s">
        <v>131</v>
      </c>
      <c r="H93" s="80">
        <v>1000</v>
      </c>
      <c r="I93" s="81">
        <v>78</v>
      </c>
      <c r="J93" s="82">
        <f>IF(IF(H93="",0,H93)=0,0,(IF(H93&gt;0,IF(I93&gt;H93,0,H93-I93),IF(I93&gt;H93,H93-I93,0))))</f>
        <v>922</v>
      </c>
      <c r="K93" s="117" t="str">
        <f t="shared" si="2"/>
        <v>90501040150100190851</v>
      </c>
      <c r="L93" s="83" t="str">
        <f>C93 &amp; D93 &amp;E93 &amp; F93 &amp; G93</f>
        <v>90501040150100190851</v>
      </c>
    </row>
    <row r="94" spans="1:12" s="84" customFormat="1">
      <c r="A94" s="99"/>
      <c r="B94" s="100" t="s">
        <v>7</v>
      </c>
      <c r="C94" s="101" t="s">
        <v>64</v>
      </c>
      <c r="D94" s="123" t="s">
        <v>100</v>
      </c>
      <c r="E94" s="154" t="s">
        <v>133</v>
      </c>
      <c r="F94" s="158"/>
      <c r="G94" s="128" t="s">
        <v>70</v>
      </c>
      <c r="H94" s="96">
        <v>762000</v>
      </c>
      <c r="I94" s="102">
        <v>486204.95</v>
      </c>
      <c r="J94" s="103">
        <v>275795.05</v>
      </c>
      <c r="K94" s="117" t="str">
        <f t="shared" si="2"/>
        <v>90501040150100220000</v>
      </c>
      <c r="L94" s="106" t="s">
        <v>132</v>
      </c>
    </row>
    <row r="95" spans="1:12" s="84" customFormat="1" ht="56.25">
      <c r="A95" s="99" t="s">
        <v>103</v>
      </c>
      <c r="B95" s="100" t="s">
        <v>7</v>
      </c>
      <c r="C95" s="101" t="s">
        <v>64</v>
      </c>
      <c r="D95" s="123" t="s">
        <v>100</v>
      </c>
      <c r="E95" s="154" t="s">
        <v>133</v>
      </c>
      <c r="F95" s="158"/>
      <c r="G95" s="128" t="s">
        <v>105</v>
      </c>
      <c r="H95" s="96">
        <v>762000</v>
      </c>
      <c r="I95" s="102">
        <v>486204.95</v>
      </c>
      <c r="J95" s="103">
        <v>275795.05</v>
      </c>
      <c r="K95" s="117" t="str">
        <f t="shared" si="2"/>
        <v>90501040150100220100</v>
      </c>
      <c r="L95" s="106" t="s">
        <v>134</v>
      </c>
    </row>
    <row r="96" spans="1:12" s="84" customFormat="1" ht="22.5">
      <c r="A96" s="99" t="s">
        <v>106</v>
      </c>
      <c r="B96" s="100" t="s">
        <v>7</v>
      </c>
      <c r="C96" s="101" t="s">
        <v>64</v>
      </c>
      <c r="D96" s="123" t="s">
        <v>100</v>
      </c>
      <c r="E96" s="154" t="s">
        <v>133</v>
      </c>
      <c r="F96" s="158"/>
      <c r="G96" s="128" t="s">
        <v>108</v>
      </c>
      <c r="H96" s="96">
        <v>762000</v>
      </c>
      <c r="I96" s="102">
        <v>486204.95</v>
      </c>
      <c r="J96" s="103">
        <v>275795.05</v>
      </c>
      <c r="K96" s="117" t="str">
        <f t="shared" si="2"/>
        <v>90501040150100220120</v>
      </c>
      <c r="L96" s="106" t="s">
        <v>135</v>
      </c>
    </row>
    <row r="97" spans="1:12" s="84" customFormat="1" ht="22.5">
      <c r="A97" s="79" t="s">
        <v>109</v>
      </c>
      <c r="B97" s="78" t="s">
        <v>7</v>
      </c>
      <c r="C97" s="120" t="s">
        <v>64</v>
      </c>
      <c r="D97" s="124" t="s">
        <v>100</v>
      </c>
      <c r="E97" s="151" t="s">
        <v>133</v>
      </c>
      <c r="F97" s="157"/>
      <c r="G97" s="121" t="s">
        <v>110</v>
      </c>
      <c r="H97" s="80">
        <v>586000</v>
      </c>
      <c r="I97" s="81">
        <v>383420.79</v>
      </c>
      <c r="J97" s="82">
        <f>IF(IF(H97="",0,H97)=0,0,(IF(H97&gt;0,IF(I97&gt;H97,0,H97-I97),IF(I97&gt;H97,H97-I97,0))))</f>
        <v>202579.21</v>
      </c>
      <c r="K97" s="117" t="str">
        <f t="shared" si="2"/>
        <v>90501040150100220121</v>
      </c>
      <c r="L97" s="83" t="str">
        <f>C97 &amp; D97 &amp;E97 &amp; F97 &amp; G97</f>
        <v>90501040150100220121</v>
      </c>
    </row>
    <row r="98" spans="1:12" s="84" customFormat="1" ht="33.75">
      <c r="A98" s="79" t="s">
        <v>111</v>
      </c>
      <c r="B98" s="78" t="s">
        <v>7</v>
      </c>
      <c r="C98" s="120" t="s">
        <v>64</v>
      </c>
      <c r="D98" s="124" t="s">
        <v>100</v>
      </c>
      <c r="E98" s="151" t="s">
        <v>133</v>
      </c>
      <c r="F98" s="157"/>
      <c r="G98" s="121" t="s">
        <v>112</v>
      </c>
      <c r="H98" s="80">
        <v>176000</v>
      </c>
      <c r="I98" s="81">
        <v>102784.16</v>
      </c>
      <c r="J98" s="82">
        <f>IF(IF(H98="",0,H98)=0,0,(IF(H98&gt;0,IF(I98&gt;H98,0,H98-I98),IF(I98&gt;H98,H98-I98,0))))</f>
        <v>73215.839999999997</v>
      </c>
      <c r="K98" s="117" t="str">
        <f t="shared" si="2"/>
        <v>90501040150100220129</v>
      </c>
      <c r="L98" s="83" t="str">
        <f>C98 &amp; D98 &amp;E98 &amp; F98 &amp; G98</f>
        <v>90501040150100220129</v>
      </c>
    </row>
    <row r="99" spans="1:12" s="84" customFormat="1">
      <c r="A99" s="99" t="s">
        <v>136</v>
      </c>
      <c r="B99" s="100" t="s">
        <v>7</v>
      </c>
      <c r="C99" s="101" t="s">
        <v>64</v>
      </c>
      <c r="D99" s="123" t="s">
        <v>138</v>
      </c>
      <c r="E99" s="154" t="s">
        <v>94</v>
      </c>
      <c r="F99" s="158"/>
      <c r="G99" s="128" t="s">
        <v>70</v>
      </c>
      <c r="H99" s="96">
        <v>1398000</v>
      </c>
      <c r="I99" s="102">
        <v>854652.37</v>
      </c>
      <c r="J99" s="103">
        <v>543347.63</v>
      </c>
      <c r="K99" s="117" t="str">
        <f t="shared" si="2"/>
        <v>90501130000000000000</v>
      </c>
      <c r="L99" s="106" t="s">
        <v>137</v>
      </c>
    </row>
    <row r="100" spans="1:12" s="84" customFormat="1">
      <c r="A100" s="99"/>
      <c r="B100" s="100" t="s">
        <v>7</v>
      </c>
      <c r="C100" s="101" t="s">
        <v>64</v>
      </c>
      <c r="D100" s="123" t="s">
        <v>138</v>
      </c>
      <c r="E100" s="154" t="s">
        <v>140</v>
      </c>
      <c r="F100" s="158"/>
      <c r="G100" s="128" t="s">
        <v>70</v>
      </c>
      <c r="H100" s="96">
        <v>1392000</v>
      </c>
      <c r="I100" s="102">
        <v>851152.37</v>
      </c>
      <c r="J100" s="103">
        <v>540847.63</v>
      </c>
      <c r="K100" s="117" t="str">
        <f t="shared" si="2"/>
        <v>90501130150100590000</v>
      </c>
      <c r="L100" s="106" t="s">
        <v>139</v>
      </c>
    </row>
    <row r="101" spans="1:12" s="84" customFormat="1" ht="56.25">
      <c r="A101" s="99" t="s">
        <v>103</v>
      </c>
      <c r="B101" s="100" t="s">
        <v>7</v>
      </c>
      <c r="C101" s="101" t="s">
        <v>64</v>
      </c>
      <c r="D101" s="123" t="s">
        <v>138</v>
      </c>
      <c r="E101" s="154" t="s">
        <v>140</v>
      </c>
      <c r="F101" s="158"/>
      <c r="G101" s="128" t="s">
        <v>105</v>
      </c>
      <c r="H101" s="96">
        <v>1145000</v>
      </c>
      <c r="I101" s="102">
        <v>739313.38</v>
      </c>
      <c r="J101" s="103">
        <v>405686.62</v>
      </c>
      <c r="K101" s="117" t="str">
        <f t="shared" si="2"/>
        <v>90501130150100590100</v>
      </c>
      <c r="L101" s="106" t="s">
        <v>141</v>
      </c>
    </row>
    <row r="102" spans="1:12" s="84" customFormat="1">
      <c r="A102" s="99" t="s">
        <v>142</v>
      </c>
      <c r="B102" s="100" t="s">
        <v>7</v>
      </c>
      <c r="C102" s="101" t="s">
        <v>64</v>
      </c>
      <c r="D102" s="123" t="s">
        <v>138</v>
      </c>
      <c r="E102" s="154" t="s">
        <v>140</v>
      </c>
      <c r="F102" s="158"/>
      <c r="G102" s="128" t="s">
        <v>144</v>
      </c>
      <c r="H102" s="96">
        <v>1145000</v>
      </c>
      <c r="I102" s="102">
        <v>739313.38</v>
      </c>
      <c r="J102" s="103">
        <v>405686.62</v>
      </c>
      <c r="K102" s="117" t="str">
        <f t="shared" si="2"/>
        <v>90501130150100590110</v>
      </c>
      <c r="L102" s="106" t="s">
        <v>143</v>
      </c>
    </row>
    <row r="103" spans="1:12" s="84" customFormat="1">
      <c r="A103" s="79" t="s">
        <v>145</v>
      </c>
      <c r="B103" s="78" t="s">
        <v>7</v>
      </c>
      <c r="C103" s="120" t="s">
        <v>64</v>
      </c>
      <c r="D103" s="124" t="s">
        <v>138</v>
      </c>
      <c r="E103" s="151" t="s">
        <v>140</v>
      </c>
      <c r="F103" s="157"/>
      <c r="G103" s="121" t="s">
        <v>146</v>
      </c>
      <c r="H103" s="80">
        <v>879000</v>
      </c>
      <c r="I103" s="81">
        <v>585322.19999999995</v>
      </c>
      <c r="J103" s="82">
        <f>IF(IF(H103="",0,H103)=0,0,(IF(H103&gt;0,IF(I103&gt;H103,0,H103-I103),IF(I103&gt;H103,H103-I103,0))))</f>
        <v>293677.8</v>
      </c>
      <c r="K103" s="117" t="str">
        <f t="shared" si="2"/>
        <v>90501130150100590111</v>
      </c>
      <c r="L103" s="83" t="str">
        <f>C103 &amp; D103 &amp;E103 &amp; F103 &amp; G103</f>
        <v>90501130150100590111</v>
      </c>
    </row>
    <row r="104" spans="1:12" s="84" customFormat="1" ht="33.75">
      <c r="A104" s="79" t="s">
        <v>147</v>
      </c>
      <c r="B104" s="78" t="s">
        <v>7</v>
      </c>
      <c r="C104" s="120" t="s">
        <v>64</v>
      </c>
      <c r="D104" s="124" t="s">
        <v>138</v>
      </c>
      <c r="E104" s="151" t="s">
        <v>140</v>
      </c>
      <c r="F104" s="157"/>
      <c r="G104" s="121" t="s">
        <v>148</v>
      </c>
      <c r="H104" s="80">
        <v>266000</v>
      </c>
      <c r="I104" s="81">
        <v>153991.18</v>
      </c>
      <c r="J104" s="82">
        <f>IF(IF(H104="",0,H104)=0,0,(IF(H104&gt;0,IF(I104&gt;H104,0,H104-I104),IF(I104&gt;H104,H104-I104,0))))</f>
        <v>112008.82</v>
      </c>
      <c r="K104" s="117" t="str">
        <f t="shared" si="2"/>
        <v>90501130150100590119</v>
      </c>
      <c r="L104" s="83" t="str">
        <f>C104 &amp; D104 &amp;E104 &amp; F104 &amp; G104</f>
        <v>90501130150100590119</v>
      </c>
    </row>
    <row r="105" spans="1:12" s="84" customFormat="1" ht="22.5">
      <c r="A105" s="99" t="s">
        <v>113</v>
      </c>
      <c r="B105" s="100" t="s">
        <v>7</v>
      </c>
      <c r="C105" s="101" t="s">
        <v>64</v>
      </c>
      <c r="D105" s="123" t="s">
        <v>138</v>
      </c>
      <c r="E105" s="154" t="s">
        <v>140</v>
      </c>
      <c r="F105" s="158"/>
      <c r="G105" s="128" t="s">
        <v>7</v>
      </c>
      <c r="H105" s="96">
        <v>245000</v>
      </c>
      <c r="I105" s="102">
        <v>111035.99</v>
      </c>
      <c r="J105" s="103">
        <v>133964.01</v>
      </c>
      <c r="K105" s="117" t="str">
        <f t="shared" si="2"/>
        <v>90501130150100590200</v>
      </c>
      <c r="L105" s="106" t="s">
        <v>149</v>
      </c>
    </row>
    <row r="106" spans="1:12" s="84" customFormat="1" ht="22.5">
      <c r="A106" s="99" t="s">
        <v>115</v>
      </c>
      <c r="B106" s="100" t="s">
        <v>7</v>
      </c>
      <c r="C106" s="101" t="s">
        <v>64</v>
      </c>
      <c r="D106" s="123" t="s">
        <v>138</v>
      </c>
      <c r="E106" s="154" t="s">
        <v>140</v>
      </c>
      <c r="F106" s="158"/>
      <c r="G106" s="128" t="s">
        <v>117</v>
      </c>
      <c r="H106" s="96">
        <v>245000</v>
      </c>
      <c r="I106" s="102">
        <v>111035.99</v>
      </c>
      <c r="J106" s="103">
        <v>133964.01</v>
      </c>
      <c r="K106" s="117" t="str">
        <f t="shared" si="2"/>
        <v>90501130150100590240</v>
      </c>
      <c r="L106" s="106" t="s">
        <v>150</v>
      </c>
    </row>
    <row r="107" spans="1:12" s="84" customFormat="1">
      <c r="A107" s="79" t="s">
        <v>120</v>
      </c>
      <c r="B107" s="78" t="s">
        <v>7</v>
      </c>
      <c r="C107" s="120" t="s">
        <v>64</v>
      </c>
      <c r="D107" s="124" t="s">
        <v>138</v>
      </c>
      <c r="E107" s="151" t="s">
        <v>140</v>
      </c>
      <c r="F107" s="157"/>
      <c r="G107" s="121" t="s">
        <v>121</v>
      </c>
      <c r="H107" s="80">
        <v>245000</v>
      </c>
      <c r="I107" s="81">
        <v>111035.99</v>
      </c>
      <c r="J107" s="82">
        <f>IF(IF(H107="",0,H107)=0,0,(IF(H107&gt;0,IF(I107&gt;H107,0,H107-I107),IF(I107&gt;H107,H107-I107,0))))</f>
        <v>133964.01</v>
      </c>
      <c r="K107" s="117" t="str">
        <f t="shared" si="2"/>
        <v>90501130150100590244</v>
      </c>
      <c r="L107" s="83" t="str">
        <f>C107 &amp; D107 &amp;E107 &amp; F107 &amp; G107</f>
        <v>90501130150100590244</v>
      </c>
    </row>
    <row r="108" spans="1:12" s="84" customFormat="1">
      <c r="A108" s="99" t="s">
        <v>124</v>
      </c>
      <c r="B108" s="100" t="s">
        <v>7</v>
      </c>
      <c r="C108" s="101" t="s">
        <v>64</v>
      </c>
      <c r="D108" s="123" t="s">
        <v>138</v>
      </c>
      <c r="E108" s="154" t="s">
        <v>140</v>
      </c>
      <c r="F108" s="158"/>
      <c r="G108" s="128" t="s">
        <v>126</v>
      </c>
      <c r="H108" s="96">
        <v>2000</v>
      </c>
      <c r="I108" s="102">
        <v>803</v>
      </c>
      <c r="J108" s="103">
        <v>1197</v>
      </c>
      <c r="K108" s="117" t="str">
        <f t="shared" si="2"/>
        <v>90501130150100590800</v>
      </c>
      <c r="L108" s="106" t="s">
        <v>151</v>
      </c>
    </row>
    <row r="109" spans="1:12" s="84" customFormat="1">
      <c r="A109" s="99" t="s">
        <v>127</v>
      </c>
      <c r="B109" s="100" t="s">
        <v>7</v>
      </c>
      <c r="C109" s="101" t="s">
        <v>64</v>
      </c>
      <c r="D109" s="123" t="s">
        <v>138</v>
      </c>
      <c r="E109" s="154" t="s">
        <v>140</v>
      </c>
      <c r="F109" s="158"/>
      <c r="G109" s="128" t="s">
        <v>129</v>
      </c>
      <c r="H109" s="96">
        <v>2000</v>
      </c>
      <c r="I109" s="102">
        <v>803</v>
      </c>
      <c r="J109" s="103">
        <v>1197</v>
      </c>
      <c r="K109" s="117" t="str">
        <f t="shared" si="2"/>
        <v>90501130150100590850</v>
      </c>
      <c r="L109" s="106" t="s">
        <v>152</v>
      </c>
    </row>
    <row r="110" spans="1:12" s="84" customFormat="1">
      <c r="A110" s="79" t="s">
        <v>153</v>
      </c>
      <c r="B110" s="78" t="s">
        <v>7</v>
      </c>
      <c r="C110" s="120" t="s">
        <v>64</v>
      </c>
      <c r="D110" s="124" t="s">
        <v>138</v>
      </c>
      <c r="E110" s="151" t="s">
        <v>140</v>
      </c>
      <c r="F110" s="157"/>
      <c r="G110" s="121" t="s">
        <v>154</v>
      </c>
      <c r="H110" s="80">
        <v>2000</v>
      </c>
      <c r="I110" s="81">
        <v>803</v>
      </c>
      <c r="J110" s="82">
        <f>IF(IF(H110="",0,H110)=0,0,(IF(H110&gt;0,IF(I110&gt;H110,0,H110-I110),IF(I110&gt;H110,H110-I110,0))))</f>
        <v>1197</v>
      </c>
      <c r="K110" s="117" t="str">
        <f t="shared" ref="K110:K141" si="3">C110 &amp; D110 &amp;E110 &amp; F110 &amp; G110</f>
        <v>90501130150100590852</v>
      </c>
      <c r="L110" s="83" t="str">
        <f>C110 &amp; D110 &amp;E110 &amp; F110 &amp; G110</f>
        <v>90501130150100590852</v>
      </c>
    </row>
    <row r="111" spans="1:12" s="84" customFormat="1">
      <c r="A111" s="99"/>
      <c r="B111" s="100" t="s">
        <v>7</v>
      </c>
      <c r="C111" s="101" t="s">
        <v>64</v>
      </c>
      <c r="D111" s="123" t="s">
        <v>138</v>
      </c>
      <c r="E111" s="154" t="s">
        <v>156</v>
      </c>
      <c r="F111" s="158"/>
      <c r="G111" s="128" t="s">
        <v>70</v>
      </c>
      <c r="H111" s="96">
        <v>6000</v>
      </c>
      <c r="I111" s="102">
        <v>3500</v>
      </c>
      <c r="J111" s="103">
        <v>2500</v>
      </c>
      <c r="K111" s="117" t="str">
        <f t="shared" si="3"/>
        <v>90501139990020020000</v>
      </c>
      <c r="L111" s="106" t="s">
        <v>155</v>
      </c>
    </row>
    <row r="112" spans="1:12" s="84" customFormat="1" ht="22.5">
      <c r="A112" s="99" t="s">
        <v>113</v>
      </c>
      <c r="B112" s="100" t="s">
        <v>7</v>
      </c>
      <c r="C112" s="101" t="s">
        <v>64</v>
      </c>
      <c r="D112" s="123" t="s">
        <v>138</v>
      </c>
      <c r="E112" s="154" t="s">
        <v>156</v>
      </c>
      <c r="F112" s="158"/>
      <c r="G112" s="128" t="s">
        <v>7</v>
      </c>
      <c r="H112" s="96">
        <v>6000</v>
      </c>
      <c r="I112" s="102">
        <v>3500</v>
      </c>
      <c r="J112" s="103">
        <v>2500</v>
      </c>
      <c r="K112" s="117" t="str">
        <f t="shared" si="3"/>
        <v>90501139990020020200</v>
      </c>
      <c r="L112" s="106" t="s">
        <v>157</v>
      </c>
    </row>
    <row r="113" spans="1:12" s="84" customFormat="1" ht="22.5">
      <c r="A113" s="99" t="s">
        <v>115</v>
      </c>
      <c r="B113" s="100" t="s">
        <v>7</v>
      </c>
      <c r="C113" s="101" t="s">
        <v>64</v>
      </c>
      <c r="D113" s="123" t="s">
        <v>138</v>
      </c>
      <c r="E113" s="154" t="s">
        <v>156</v>
      </c>
      <c r="F113" s="158"/>
      <c r="G113" s="128" t="s">
        <v>117</v>
      </c>
      <c r="H113" s="96">
        <v>6000</v>
      </c>
      <c r="I113" s="102">
        <v>3500</v>
      </c>
      <c r="J113" s="103">
        <v>2500</v>
      </c>
      <c r="K113" s="117" t="str">
        <f t="shared" si="3"/>
        <v>90501139990020020240</v>
      </c>
      <c r="L113" s="106" t="s">
        <v>158</v>
      </c>
    </row>
    <row r="114" spans="1:12" s="84" customFormat="1">
      <c r="A114" s="79" t="s">
        <v>120</v>
      </c>
      <c r="B114" s="78" t="s">
        <v>7</v>
      </c>
      <c r="C114" s="120" t="s">
        <v>64</v>
      </c>
      <c r="D114" s="124" t="s">
        <v>138</v>
      </c>
      <c r="E114" s="151" t="s">
        <v>156</v>
      </c>
      <c r="F114" s="157"/>
      <c r="G114" s="121" t="s">
        <v>121</v>
      </c>
      <c r="H114" s="80">
        <v>6000</v>
      </c>
      <c r="I114" s="81">
        <v>3500</v>
      </c>
      <c r="J114" s="82">
        <f>IF(IF(H114="",0,H114)=0,0,(IF(H114&gt;0,IF(I114&gt;H114,0,H114-I114),IF(I114&gt;H114,H114-I114,0))))</f>
        <v>2500</v>
      </c>
      <c r="K114" s="117" t="str">
        <f t="shared" si="3"/>
        <v>90501139990020020244</v>
      </c>
      <c r="L114" s="83" t="str">
        <f>C114 &amp; D114 &amp;E114 &amp; F114 &amp; G114</f>
        <v>90501139990020020244</v>
      </c>
    </row>
    <row r="115" spans="1:12" s="84" customFormat="1">
      <c r="A115" s="99" t="s">
        <v>159</v>
      </c>
      <c r="B115" s="100" t="s">
        <v>7</v>
      </c>
      <c r="C115" s="101" t="s">
        <v>64</v>
      </c>
      <c r="D115" s="123" t="s">
        <v>161</v>
      </c>
      <c r="E115" s="154" t="s">
        <v>94</v>
      </c>
      <c r="F115" s="158"/>
      <c r="G115" s="128" t="s">
        <v>70</v>
      </c>
      <c r="H115" s="96">
        <v>107400</v>
      </c>
      <c r="I115" s="102">
        <v>56369.7</v>
      </c>
      <c r="J115" s="103">
        <v>51030.3</v>
      </c>
      <c r="K115" s="117" t="str">
        <f t="shared" si="3"/>
        <v>90502000000000000000</v>
      </c>
      <c r="L115" s="106" t="s">
        <v>160</v>
      </c>
    </row>
    <row r="116" spans="1:12" s="84" customFormat="1">
      <c r="A116" s="99" t="s">
        <v>162</v>
      </c>
      <c r="B116" s="100" t="s">
        <v>7</v>
      </c>
      <c r="C116" s="101" t="s">
        <v>64</v>
      </c>
      <c r="D116" s="123" t="s">
        <v>164</v>
      </c>
      <c r="E116" s="154" t="s">
        <v>94</v>
      </c>
      <c r="F116" s="158"/>
      <c r="G116" s="128" t="s">
        <v>70</v>
      </c>
      <c r="H116" s="96">
        <v>107400</v>
      </c>
      <c r="I116" s="102">
        <v>56369.7</v>
      </c>
      <c r="J116" s="103">
        <v>51030.3</v>
      </c>
      <c r="K116" s="117" t="str">
        <f t="shared" si="3"/>
        <v>90502030000000000000</v>
      </c>
      <c r="L116" s="106" t="s">
        <v>163</v>
      </c>
    </row>
    <row r="117" spans="1:12" s="84" customFormat="1">
      <c r="A117" s="99"/>
      <c r="B117" s="100" t="s">
        <v>7</v>
      </c>
      <c r="C117" s="101" t="s">
        <v>64</v>
      </c>
      <c r="D117" s="123" t="s">
        <v>164</v>
      </c>
      <c r="E117" s="154" t="s">
        <v>166</v>
      </c>
      <c r="F117" s="158"/>
      <c r="G117" s="128" t="s">
        <v>70</v>
      </c>
      <c r="H117" s="96">
        <v>107400</v>
      </c>
      <c r="I117" s="102">
        <v>56369.7</v>
      </c>
      <c r="J117" s="103">
        <v>51030.3</v>
      </c>
      <c r="K117" s="117" t="str">
        <f t="shared" si="3"/>
        <v>90502039990051180000</v>
      </c>
      <c r="L117" s="106" t="s">
        <v>165</v>
      </c>
    </row>
    <row r="118" spans="1:12" s="84" customFormat="1" ht="56.25">
      <c r="A118" s="99" t="s">
        <v>103</v>
      </c>
      <c r="B118" s="100" t="s">
        <v>7</v>
      </c>
      <c r="C118" s="101" t="s">
        <v>64</v>
      </c>
      <c r="D118" s="123" t="s">
        <v>164</v>
      </c>
      <c r="E118" s="154" t="s">
        <v>166</v>
      </c>
      <c r="F118" s="158"/>
      <c r="G118" s="128" t="s">
        <v>105</v>
      </c>
      <c r="H118" s="96">
        <v>92500</v>
      </c>
      <c r="I118" s="102">
        <v>56369.7</v>
      </c>
      <c r="J118" s="103">
        <v>36130.300000000003</v>
      </c>
      <c r="K118" s="117" t="str">
        <f t="shared" si="3"/>
        <v>90502039990051180100</v>
      </c>
      <c r="L118" s="106" t="s">
        <v>167</v>
      </c>
    </row>
    <row r="119" spans="1:12" s="84" customFormat="1" ht="22.5">
      <c r="A119" s="99" t="s">
        <v>106</v>
      </c>
      <c r="B119" s="100" t="s">
        <v>7</v>
      </c>
      <c r="C119" s="101" t="s">
        <v>64</v>
      </c>
      <c r="D119" s="123" t="s">
        <v>164</v>
      </c>
      <c r="E119" s="154" t="s">
        <v>166</v>
      </c>
      <c r="F119" s="158"/>
      <c r="G119" s="128" t="s">
        <v>108</v>
      </c>
      <c r="H119" s="96">
        <v>92500</v>
      </c>
      <c r="I119" s="102">
        <v>56369.7</v>
      </c>
      <c r="J119" s="103">
        <v>36130.300000000003</v>
      </c>
      <c r="K119" s="117" t="str">
        <f t="shared" si="3"/>
        <v>90502039990051180120</v>
      </c>
      <c r="L119" s="106" t="s">
        <v>168</v>
      </c>
    </row>
    <row r="120" spans="1:12" s="84" customFormat="1" ht="22.5">
      <c r="A120" s="79" t="s">
        <v>109</v>
      </c>
      <c r="B120" s="78" t="s">
        <v>7</v>
      </c>
      <c r="C120" s="120" t="s">
        <v>64</v>
      </c>
      <c r="D120" s="124" t="s">
        <v>164</v>
      </c>
      <c r="E120" s="151" t="s">
        <v>166</v>
      </c>
      <c r="F120" s="157"/>
      <c r="G120" s="121" t="s">
        <v>110</v>
      </c>
      <c r="H120" s="80">
        <v>71200</v>
      </c>
      <c r="I120" s="81">
        <v>45237.48</v>
      </c>
      <c r="J120" s="82">
        <f>IF(IF(H120="",0,H120)=0,0,(IF(H120&gt;0,IF(I120&gt;H120,0,H120-I120),IF(I120&gt;H120,H120-I120,0))))</f>
        <v>25962.52</v>
      </c>
      <c r="K120" s="117" t="str">
        <f t="shared" si="3"/>
        <v>90502039990051180121</v>
      </c>
      <c r="L120" s="83" t="str">
        <f>C120 &amp; D120 &amp;E120 &amp; F120 &amp; G120</f>
        <v>90502039990051180121</v>
      </c>
    </row>
    <row r="121" spans="1:12" s="84" customFormat="1" ht="33.75">
      <c r="A121" s="79" t="s">
        <v>111</v>
      </c>
      <c r="B121" s="78" t="s">
        <v>7</v>
      </c>
      <c r="C121" s="120" t="s">
        <v>64</v>
      </c>
      <c r="D121" s="124" t="s">
        <v>164</v>
      </c>
      <c r="E121" s="151" t="s">
        <v>166</v>
      </c>
      <c r="F121" s="157"/>
      <c r="G121" s="121" t="s">
        <v>112</v>
      </c>
      <c r="H121" s="80">
        <v>21300</v>
      </c>
      <c r="I121" s="81">
        <v>11132.22</v>
      </c>
      <c r="J121" s="82">
        <f>IF(IF(H121="",0,H121)=0,0,(IF(H121&gt;0,IF(I121&gt;H121,0,H121-I121),IF(I121&gt;H121,H121-I121,0))))</f>
        <v>10167.780000000001</v>
      </c>
      <c r="K121" s="117" t="str">
        <f t="shared" si="3"/>
        <v>90502039990051180129</v>
      </c>
      <c r="L121" s="83" t="str">
        <f>C121 &amp; D121 &amp;E121 &amp; F121 &amp; G121</f>
        <v>90502039990051180129</v>
      </c>
    </row>
    <row r="122" spans="1:12" s="84" customFormat="1" ht="22.5">
      <c r="A122" s="99" t="s">
        <v>113</v>
      </c>
      <c r="B122" s="100" t="s">
        <v>7</v>
      </c>
      <c r="C122" s="101" t="s">
        <v>64</v>
      </c>
      <c r="D122" s="123" t="s">
        <v>164</v>
      </c>
      <c r="E122" s="154" t="s">
        <v>166</v>
      </c>
      <c r="F122" s="158"/>
      <c r="G122" s="128" t="s">
        <v>7</v>
      </c>
      <c r="H122" s="96">
        <v>14900</v>
      </c>
      <c r="I122" s="102">
        <v>0</v>
      </c>
      <c r="J122" s="103">
        <v>14900</v>
      </c>
      <c r="K122" s="117" t="str">
        <f t="shared" si="3"/>
        <v>90502039990051180200</v>
      </c>
      <c r="L122" s="106" t="s">
        <v>169</v>
      </c>
    </row>
    <row r="123" spans="1:12" s="84" customFormat="1" ht="22.5">
      <c r="A123" s="99" t="s">
        <v>115</v>
      </c>
      <c r="B123" s="100" t="s">
        <v>7</v>
      </c>
      <c r="C123" s="101" t="s">
        <v>64</v>
      </c>
      <c r="D123" s="123" t="s">
        <v>164</v>
      </c>
      <c r="E123" s="154" t="s">
        <v>166</v>
      </c>
      <c r="F123" s="158"/>
      <c r="G123" s="128" t="s">
        <v>117</v>
      </c>
      <c r="H123" s="96">
        <v>14900</v>
      </c>
      <c r="I123" s="102">
        <v>0</v>
      </c>
      <c r="J123" s="103">
        <v>14900</v>
      </c>
      <c r="K123" s="117" t="str">
        <f t="shared" si="3"/>
        <v>90502039990051180240</v>
      </c>
      <c r="L123" s="106" t="s">
        <v>170</v>
      </c>
    </row>
    <row r="124" spans="1:12" s="84" customFormat="1">
      <c r="A124" s="79" t="s">
        <v>120</v>
      </c>
      <c r="B124" s="78" t="s">
        <v>7</v>
      </c>
      <c r="C124" s="120" t="s">
        <v>64</v>
      </c>
      <c r="D124" s="124" t="s">
        <v>164</v>
      </c>
      <c r="E124" s="151" t="s">
        <v>166</v>
      </c>
      <c r="F124" s="157"/>
      <c r="G124" s="121" t="s">
        <v>121</v>
      </c>
      <c r="H124" s="80">
        <v>14900</v>
      </c>
      <c r="I124" s="81">
        <v>0</v>
      </c>
      <c r="J124" s="82">
        <f>IF(IF(H124="",0,H124)=0,0,(IF(H124&gt;0,IF(I124&gt;H124,0,H124-I124),IF(I124&gt;H124,H124-I124,0))))</f>
        <v>14900</v>
      </c>
      <c r="K124" s="117" t="str">
        <f t="shared" si="3"/>
        <v>90502039990051180244</v>
      </c>
      <c r="L124" s="83" t="str">
        <f>C124 &amp; D124 &amp;E124 &amp; F124 &amp; G124</f>
        <v>90502039990051180244</v>
      </c>
    </row>
    <row r="125" spans="1:12" s="84" customFormat="1" ht="22.5">
      <c r="A125" s="99" t="s">
        <v>171</v>
      </c>
      <c r="B125" s="100" t="s">
        <v>7</v>
      </c>
      <c r="C125" s="101" t="s">
        <v>64</v>
      </c>
      <c r="D125" s="123" t="s">
        <v>173</v>
      </c>
      <c r="E125" s="154" t="s">
        <v>94</v>
      </c>
      <c r="F125" s="158"/>
      <c r="G125" s="128" t="s">
        <v>70</v>
      </c>
      <c r="H125" s="96">
        <v>2800927</v>
      </c>
      <c r="I125" s="102">
        <v>1053249.68</v>
      </c>
      <c r="J125" s="103">
        <v>1747677.32</v>
      </c>
      <c r="K125" s="117" t="str">
        <f t="shared" si="3"/>
        <v>90503000000000000000</v>
      </c>
      <c r="L125" s="106" t="s">
        <v>172</v>
      </c>
    </row>
    <row r="126" spans="1:12" s="84" customFormat="1">
      <c r="A126" s="99" t="s">
        <v>174</v>
      </c>
      <c r="B126" s="100" t="s">
        <v>7</v>
      </c>
      <c r="C126" s="101" t="s">
        <v>64</v>
      </c>
      <c r="D126" s="123" t="s">
        <v>176</v>
      </c>
      <c r="E126" s="154" t="s">
        <v>94</v>
      </c>
      <c r="F126" s="158"/>
      <c r="G126" s="128" t="s">
        <v>70</v>
      </c>
      <c r="H126" s="96">
        <v>188587</v>
      </c>
      <c r="I126" s="102">
        <v>143387</v>
      </c>
      <c r="J126" s="103">
        <v>45200</v>
      </c>
      <c r="K126" s="117" t="str">
        <f t="shared" si="3"/>
        <v>90503100000000000000</v>
      </c>
      <c r="L126" s="106" t="s">
        <v>175</v>
      </c>
    </row>
    <row r="127" spans="1:12" s="84" customFormat="1">
      <c r="A127" s="99"/>
      <c r="B127" s="100" t="s">
        <v>7</v>
      </c>
      <c r="C127" s="101" t="s">
        <v>64</v>
      </c>
      <c r="D127" s="123" t="s">
        <v>176</v>
      </c>
      <c r="E127" s="154" t="s">
        <v>178</v>
      </c>
      <c r="F127" s="158"/>
      <c r="G127" s="128" t="s">
        <v>70</v>
      </c>
      <c r="H127" s="96">
        <v>1000</v>
      </c>
      <c r="I127" s="102">
        <v>800</v>
      </c>
      <c r="J127" s="103">
        <v>200</v>
      </c>
      <c r="K127" s="117" t="str">
        <f t="shared" si="3"/>
        <v>90503100160129999000</v>
      </c>
      <c r="L127" s="106" t="s">
        <v>177</v>
      </c>
    </row>
    <row r="128" spans="1:12" s="84" customFormat="1" ht="22.5">
      <c r="A128" s="99" t="s">
        <v>113</v>
      </c>
      <c r="B128" s="100" t="s">
        <v>7</v>
      </c>
      <c r="C128" s="101" t="s">
        <v>64</v>
      </c>
      <c r="D128" s="123" t="s">
        <v>176</v>
      </c>
      <c r="E128" s="154" t="s">
        <v>178</v>
      </c>
      <c r="F128" s="158"/>
      <c r="G128" s="128" t="s">
        <v>7</v>
      </c>
      <c r="H128" s="96">
        <v>1000</v>
      </c>
      <c r="I128" s="102">
        <v>800</v>
      </c>
      <c r="J128" s="103">
        <v>200</v>
      </c>
      <c r="K128" s="117" t="str">
        <f t="shared" si="3"/>
        <v>90503100160129999200</v>
      </c>
      <c r="L128" s="106" t="s">
        <v>179</v>
      </c>
    </row>
    <row r="129" spans="1:12" s="84" customFormat="1" ht="22.5">
      <c r="A129" s="99" t="s">
        <v>115</v>
      </c>
      <c r="B129" s="100" t="s">
        <v>7</v>
      </c>
      <c r="C129" s="101" t="s">
        <v>64</v>
      </c>
      <c r="D129" s="123" t="s">
        <v>176</v>
      </c>
      <c r="E129" s="154" t="s">
        <v>178</v>
      </c>
      <c r="F129" s="158"/>
      <c r="G129" s="128" t="s">
        <v>117</v>
      </c>
      <c r="H129" s="96">
        <v>1000</v>
      </c>
      <c r="I129" s="102">
        <v>800</v>
      </c>
      <c r="J129" s="103">
        <v>200</v>
      </c>
      <c r="K129" s="117" t="str">
        <f t="shared" si="3"/>
        <v>90503100160129999240</v>
      </c>
      <c r="L129" s="106" t="s">
        <v>180</v>
      </c>
    </row>
    <row r="130" spans="1:12" s="84" customFormat="1">
      <c r="A130" s="79" t="s">
        <v>120</v>
      </c>
      <c r="B130" s="78" t="s">
        <v>7</v>
      </c>
      <c r="C130" s="120" t="s">
        <v>64</v>
      </c>
      <c r="D130" s="124" t="s">
        <v>176</v>
      </c>
      <c r="E130" s="151" t="s">
        <v>178</v>
      </c>
      <c r="F130" s="157"/>
      <c r="G130" s="121" t="s">
        <v>121</v>
      </c>
      <c r="H130" s="80">
        <v>1000</v>
      </c>
      <c r="I130" s="81">
        <v>800</v>
      </c>
      <c r="J130" s="82">
        <f>IF(IF(H130="",0,H130)=0,0,(IF(H130&gt;0,IF(I130&gt;H130,0,H130-I130),IF(I130&gt;H130,H130-I130,0))))</f>
        <v>200</v>
      </c>
      <c r="K130" s="117" t="str">
        <f t="shared" si="3"/>
        <v>90503100160129999244</v>
      </c>
      <c r="L130" s="83" t="str">
        <f>C130 &amp; D130 &amp;E130 &amp; F130 &amp; G130</f>
        <v>90503100160129999244</v>
      </c>
    </row>
    <row r="131" spans="1:12" s="84" customFormat="1">
      <c r="A131" s="99"/>
      <c r="B131" s="100" t="s">
        <v>7</v>
      </c>
      <c r="C131" s="101" t="s">
        <v>64</v>
      </c>
      <c r="D131" s="123" t="s">
        <v>176</v>
      </c>
      <c r="E131" s="154" t="s">
        <v>182</v>
      </c>
      <c r="F131" s="158"/>
      <c r="G131" s="128" t="s">
        <v>70</v>
      </c>
      <c r="H131" s="96">
        <v>60000</v>
      </c>
      <c r="I131" s="102">
        <v>15000</v>
      </c>
      <c r="J131" s="103">
        <v>45000</v>
      </c>
      <c r="K131" s="117" t="str">
        <f t="shared" si="3"/>
        <v>90503100160180390000</v>
      </c>
      <c r="L131" s="106" t="s">
        <v>181</v>
      </c>
    </row>
    <row r="132" spans="1:12" s="84" customFormat="1" ht="22.5">
      <c r="A132" s="99" t="s">
        <v>113</v>
      </c>
      <c r="B132" s="100" t="s">
        <v>7</v>
      </c>
      <c r="C132" s="101" t="s">
        <v>64</v>
      </c>
      <c r="D132" s="123" t="s">
        <v>176</v>
      </c>
      <c r="E132" s="154" t="s">
        <v>182</v>
      </c>
      <c r="F132" s="158"/>
      <c r="G132" s="128" t="s">
        <v>7</v>
      </c>
      <c r="H132" s="96">
        <v>60000</v>
      </c>
      <c r="I132" s="102">
        <v>15000</v>
      </c>
      <c r="J132" s="103">
        <v>45000</v>
      </c>
      <c r="K132" s="117" t="str">
        <f t="shared" si="3"/>
        <v>90503100160180390200</v>
      </c>
      <c r="L132" s="106" t="s">
        <v>183</v>
      </c>
    </row>
    <row r="133" spans="1:12" s="84" customFormat="1" ht="22.5">
      <c r="A133" s="99" t="s">
        <v>115</v>
      </c>
      <c r="B133" s="100" t="s">
        <v>7</v>
      </c>
      <c r="C133" s="101" t="s">
        <v>64</v>
      </c>
      <c r="D133" s="123" t="s">
        <v>176</v>
      </c>
      <c r="E133" s="154" t="s">
        <v>182</v>
      </c>
      <c r="F133" s="158"/>
      <c r="G133" s="128" t="s">
        <v>117</v>
      </c>
      <c r="H133" s="96">
        <v>60000</v>
      </c>
      <c r="I133" s="102">
        <v>15000</v>
      </c>
      <c r="J133" s="103">
        <v>45000</v>
      </c>
      <c r="K133" s="117" t="str">
        <f t="shared" si="3"/>
        <v>90503100160180390240</v>
      </c>
      <c r="L133" s="106" t="s">
        <v>184</v>
      </c>
    </row>
    <row r="134" spans="1:12" s="84" customFormat="1">
      <c r="A134" s="79" t="s">
        <v>120</v>
      </c>
      <c r="B134" s="78" t="s">
        <v>7</v>
      </c>
      <c r="C134" s="120" t="s">
        <v>64</v>
      </c>
      <c r="D134" s="124" t="s">
        <v>176</v>
      </c>
      <c r="E134" s="151" t="s">
        <v>182</v>
      </c>
      <c r="F134" s="157"/>
      <c r="G134" s="121" t="s">
        <v>121</v>
      </c>
      <c r="H134" s="80">
        <v>60000</v>
      </c>
      <c r="I134" s="81">
        <v>15000</v>
      </c>
      <c r="J134" s="82">
        <f>IF(IF(H134="",0,H134)=0,0,(IF(H134&gt;0,IF(I134&gt;H134,0,H134-I134),IF(I134&gt;H134,H134-I134,0))))</f>
        <v>45000</v>
      </c>
      <c r="K134" s="117" t="str">
        <f t="shared" si="3"/>
        <v>90503100160180390244</v>
      </c>
      <c r="L134" s="83" t="str">
        <f>C134 &amp; D134 &amp;E134 &amp; F134 &amp; G134</f>
        <v>90503100160180390244</v>
      </c>
    </row>
    <row r="135" spans="1:12" s="84" customFormat="1">
      <c r="A135" s="99"/>
      <c r="B135" s="100" t="s">
        <v>7</v>
      </c>
      <c r="C135" s="101" t="s">
        <v>64</v>
      </c>
      <c r="D135" s="123" t="s">
        <v>176</v>
      </c>
      <c r="E135" s="154" t="s">
        <v>186</v>
      </c>
      <c r="F135" s="158"/>
      <c r="G135" s="128" t="s">
        <v>70</v>
      </c>
      <c r="H135" s="96">
        <v>127587</v>
      </c>
      <c r="I135" s="102">
        <v>127587</v>
      </c>
      <c r="J135" s="103">
        <v>0</v>
      </c>
      <c r="K135" s="117" t="str">
        <f t="shared" si="3"/>
        <v>90503109990070550000</v>
      </c>
      <c r="L135" s="106" t="s">
        <v>185</v>
      </c>
    </row>
    <row r="136" spans="1:12" s="84" customFormat="1" ht="22.5">
      <c r="A136" s="99" t="s">
        <v>113</v>
      </c>
      <c r="B136" s="100" t="s">
        <v>7</v>
      </c>
      <c r="C136" s="101" t="s">
        <v>64</v>
      </c>
      <c r="D136" s="123" t="s">
        <v>176</v>
      </c>
      <c r="E136" s="154" t="s">
        <v>186</v>
      </c>
      <c r="F136" s="158"/>
      <c r="G136" s="128" t="s">
        <v>7</v>
      </c>
      <c r="H136" s="96">
        <v>127587</v>
      </c>
      <c r="I136" s="102">
        <v>127587</v>
      </c>
      <c r="J136" s="103">
        <v>0</v>
      </c>
      <c r="K136" s="117" t="str">
        <f t="shared" si="3"/>
        <v>90503109990070550200</v>
      </c>
      <c r="L136" s="106" t="s">
        <v>187</v>
      </c>
    </row>
    <row r="137" spans="1:12" s="84" customFormat="1" ht="22.5">
      <c r="A137" s="99" t="s">
        <v>115</v>
      </c>
      <c r="B137" s="100" t="s">
        <v>7</v>
      </c>
      <c r="C137" s="101" t="s">
        <v>64</v>
      </c>
      <c r="D137" s="123" t="s">
        <v>176</v>
      </c>
      <c r="E137" s="154" t="s">
        <v>186</v>
      </c>
      <c r="F137" s="158"/>
      <c r="G137" s="128" t="s">
        <v>117</v>
      </c>
      <c r="H137" s="96">
        <v>127587</v>
      </c>
      <c r="I137" s="102">
        <v>127587</v>
      </c>
      <c r="J137" s="103">
        <v>0</v>
      </c>
      <c r="K137" s="117" t="str">
        <f t="shared" si="3"/>
        <v>90503109990070550240</v>
      </c>
      <c r="L137" s="106" t="s">
        <v>188</v>
      </c>
    </row>
    <row r="138" spans="1:12" s="84" customFormat="1">
      <c r="A138" s="79" t="s">
        <v>120</v>
      </c>
      <c r="B138" s="78" t="s">
        <v>7</v>
      </c>
      <c r="C138" s="120" t="s">
        <v>64</v>
      </c>
      <c r="D138" s="124" t="s">
        <v>176</v>
      </c>
      <c r="E138" s="151" t="s">
        <v>186</v>
      </c>
      <c r="F138" s="157"/>
      <c r="G138" s="121" t="s">
        <v>121</v>
      </c>
      <c r="H138" s="80">
        <v>127587</v>
      </c>
      <c r="I138" s="81">
        <v>127587</v>
      </c>
      <c r="J138" s="82">
        <f>IF(IF(H138="",0,H138)=0,0,(IF(H138&gt;0,IF(I138&gt;H138,0,H138-I138),IF(I138&gt;H138,H138-I138,0))))</f>
        <v>0</v>
      </c>
      <c r="K138" s="117" t="str">
        <f t="shared" si="3"/>
        <v>90503109990070550244</v>
      </c>
      <c r="L138" s="83" t="str">
        <f>C138 &amp; D138 &amp;E138 &amp; F138 &amp; G138</f>
        <v>90503109990070550244</v>
      </c>
    </row>
    <row r="139" spans="1:12" s="84" customFormat="1" ht="22.5">
      <c r="A139" s="99" t="s">
        <v>189</v>
      </c>
      <c r="B139" s="100" t="s">
        <v>7</v>
      </c>
      <c r="C139" s="101" t="s">
        <v>64</v>
      </c>
      <c r="D139" s="123" t="s">
        <v>191</v>
      </c>
      <c r="E139" s="154" t="s">
        <v>94</v>
      </c>
      <c r="F139" s="158"/>
      <c r="G139" s="128" t="s">
        <v>70</v>
      </c>
      <c r="H139" s="96">
        <v>2612340</v>
      </c>
      <c r="I139" s="102">
        <v>909862.68</v>
      </c>
      <c r="J139" s="103">
        <v>1702477.32</v>
      </c>
      <c r="K139" s="117" t="str">
        <f t="shared" si="3"/>
        <v>90503140000000000000</v>
      </c>
      <c r="L139" s="106" t="s">
        <v>190</v>
      </c>
    </row>
    <row r="140" spans="1:12" s="84" customFormat="1">
      <c r="A140" s="99"/>
      <c r="B140" s="100" t="s">
        <v>7</v>
      </c>
      <c r="C140" s="101" t="s">
        <v>64</v>
      </c>
      <c r="D140" s="123" t="s">
        <v>191</v>
      </c>
      <c r="E140" s="154" t="s">
        <v>178</v>
      </c>
      <c r="F140" s="158"/>
      <c r="G140" s="128" t="s">
        <v>70</v>
      </c>
      <c r="H140" s="96">
        <v>529000</v>
      </c>
      <c r="I140" s="102">
        <v>506862.68</v>
      </c>
      <c r="J140" s="103">
        <v>22137.32</v>
      </c>
      <c r="K140" s="117" t="str">
        <f t="shared" si="3"/>
        <v>90503140160129999000</v>
      </c>
      <c r="L140" s="106" t="s">
        <v>192</v>
      </c>
    </row>
    <row r="141" spans="1:12" s="84" customFormat="1" ht="56.25">
      <c r="A141" s="99" t="s">
        <v>103</v>
      </c>
      <c r="B141" s="100" t="s">
        <v>7</v>
      </c>
      <c r="C141" s="101" t="s">
        <v>64</v>
      </c>
      <c r="D141" s="123" t="s">
        <v>191</v>
      </c>
      <c r="E141" s="154" t="s">
        <v>178</v>
      </c>
      <c r="F141" s="158"/>
      <c r="G141" s="128" t="s">
        <v>105</v>
      </c>
      <c r="H141" s="96">
        <v>322000</v>
      </c>
      <c r="I141" s="102">
        <v>306000</v>
      </c>
      <c r="J141" s="103">
        <v>16000</v>
      </c>
      <c r="K141" s="117" t="str">
        <f t="shared" si="3"/>
        <v>90503140160129999100</v>
      </c>
      <c r="L141" s="106" t="s">
        <v>193</v>
      </c>
    </row>
    <row r="142" spans="1:12" s="84" customFormat="1" ht="22.5">
      <c r="A142" s="99" t="s">
        <v>106</v>
      </c>
      <c r="B142" s="100" t="s">
        <v>7</v>
      </c>
      <c r="C142" s="101" t="s">
        <v>64</v>
      </c>
      <c r="D142" s="123" t="s">
        <v>191</v>
      </c>
      <c r="E142" s="154" t="s">
        <v>178</v>
      </c>
      <c r="F142" s="158"/>
      <c r="G142" s="128" t="s">
        <v>108</v>
      </c>
      <c r="H142" s="96">
        <v>322000</v>
      </c>
      <c r="I142" s="102">
        <v>306000</v>
      </c>
      <c r="J142" s="103">
        <v>16000</v>
      </c>
      <c r="K142" s="117" t="str">
        <f t="shared" ref="K142:K173" si="4">C142 &amp; D142 &amp;E142 &amp; F142 &amp; G142</f>
        <v>90503140160129999120</v>
      </c>
      <c r="L142" s="106" t="s">
        <v>194</v>
      </c>
    </row>
    <row r="143" spans="1:12" s="84" customFormat="1" ht="45">
      <c r="A143" s="79" t="s">
        <v>195</v>
      </c>
      <c r="B143" s="78" t="s">
        <v>7</v>
      </c>
      <c r="C143" s="120" t="s">
        <v>64</v>
      </c>
      <c r="D143" s="124" t="s">
        <v>191</v>
      </c>
      <c r="E143" s="151" t="s">
        <v>178</v>
      </c>
      <c r="F143" s="157"/>
      <c r="G143" s="121" t="s">
        <v>196</v>
      </c>
      <c r="H143" s="80">
        <v>322000</v>
      </c>
      <c r="I143" s="81">
        <v>306000</v>
      </c>
      <c r="J143" s="82">
        <f>IF(IF(H143="",0,H143)=0,0,(IF(H143&gt;0,IF(I143&gt;H143,0,H143-I143),IF(I143&gt;H143,H143-I143,0))))</f>
        <v>16000</v>
      </c>
      <c r="K143" s="117" t="str">
        <f t="shared" si="4"/>
        <v>90503140160129999123</v>
      </c>
      <c r="L143" s="83" t="str">
        <f>C143 &amp; D143 &amp;E143 &amp; F143 &amp; G143</f>
        <v>90503140160129999123</v>
      </c>
    </row>
    <row r="144" spans="1:12" s="84" customFormat="1" ht="22.5">
      <c r="A144" s="99" t="s">
        <v>113</v>
      </c>
      <c r="B144" s="100" t="s">
        <v>7</v>
      </c>
      <c r="C144" s="101" t="s">
        <v>64</v>
      </c>
      <c r="D144" s="123" t="s">
        <v>191</v>
      </c>
      <c r="E144" s="154" t="s">
        <v>178</v>
      </c>
      <c r="F144" s="158"/>
      <c r="G144" s="128" t="s">
        <v>7</v>
      </c>
      <c r="H144" s="96">
        <v>207000</v>
      </c>
      <c r="I144" s="102">
        <v>200862.68</v>
      </c>
      <c r="J144" s="103">
        <v>6137.32</v>
      </c>
      <c r="K144" s="117" t="str">
        <f t="shared" si="4"/>
        <v>90503140160129999200</v>
      </c>
      <c r="L144" s="106" t="s">
        <v>197</v>
      </c>
    </row>
    <row r="145" spans="1:12" s="84" customFormat="1" ht="22.5">
      <c r="A145" s="99" t="s">
        <v>115</v>
      </c>
      <c r="B145" s="100" t="s">
        <v>7</v>
      </c>
      <c r="C145" s="101" t="s">
        <v>64</v>
      </c>
      <c r="D145" s="123" t="s">
        <v>191</v>
      </c>
      <c r="E145" s="154" t="s">
        <v>178</v>
      </c>
      <c r="F145" s="158"/>
      <c r="G145" s="128" t="s">
        <v>117</v>
      </c>
      <c r="H145" s="96">
        <v>207000</v>
      </c>
      <c r="I145" s="102">
        <v>200862.68</v>
      </c>
      <c r="J145" s="103">
        <v>6137.32</v>
      </c>
      <c r="K145" s="117" t="str">
        <f t="shared" si="4"/>
        <v>90503140160129999240</v>
      </c>
      <c r="L145" s="106" t="s">
        <v>198</v>
      </c>
    </row>
    <row r="146" spans="1:12" s="84" customFormat="1">
      <c r="A146" s="79" t="s">
        <v>120</v>
      </c>
      <c r="B146" s="78" t="s">
        <v>7</v>
      </c>
      <c r="C146" s="120" t="s">
        <v>64</v>
      </c>
      <c r="D146" s="124" t="s">
        <v>191</v>
      </c>
      <c r="E146" s="151" t="s">
        <v>178</v>
      </c>
      <c r="F146" s="157"/>
      <c r="G146" s="121" t="s">
        <v>121</v>
      </c>
      <c r="H146" s="80">
        <v>207000</v>
      </c>
      <c r="I146" s="81">
        <v>200862.68</v>
      </c>
      <c r="J146" s="82">
        <f>IF(IF(H146="",0,H146)=0,0,(IF(H146&gt;0,IF(I146&gt;H146,0,H146-I146),IF(I146&gt;H146,H146-I146,0))))</f>
        <v>6137.32</v>
      </c>
      <c r="K146" s="117" t="str">
        <f t="shared" si="4"/>
        <v>90503140160129999244</v>
      </c>
      <c r="L146" s="83" t="str">
        <f>C146 &amp; D146 &amp;E146 &amp; F146 &amp; G146</f>
        <v>90503140160129999244</v>
      </c>
    </row>
    <row r="147" spans="1:12" s="84" customFormat="1">
      <c r="A147" s="99"/>
      <c r="B147" s="100" t="s">
        <v>7</v>
      </c>
      <c r="C147" s="101" t="s">
        <v>64</v>
      </c>
      <c r="D147" s="123" t="s">
        <v>191</v>
      </c>
      <c r="E147" s="154" t="s">
        <v>200</v>
      </c>
      <c r="F147" s="158"/>
      <c r="G147" s="128" t="s">
        <v>70</v>
      </c>
      <c r="H147" s="96">
        <v>998900</v>
      </c>
      <c r="I147" s="102">
        <v>66000</v>
      </c>
      <c r="J147" s="103">
        <v>932900</v>
      </c>
      <c r="K147" s="117" t="str">
        <f t="shared" si="4"/>
        <v>90503140160170520000</v>
      </c>
      <c r="L147" s="106" t="s">
        <v>199</v>
      </c>
    </row>
    <row r="148" spans="1:12" s="84" customFormat="1" ht="56.25">
      <c r="A148" s="99" t="s">
        <v>103</v>
      </c>
      <c r="B148" s="100" t="s">
        <v>7</v>
      </c>
      <c r="C148" s="101" t="s">
        <v>64</v>
      </c>
      <c r="D148" s="123" t="s">
        <v>191</v>
      </c>
      <c r="E148" s="154" t="s">
        <v>200</v>
      </c>
      <c r="F148" s="158"/>
      <c r="G148" s="128" t="s">
        <v>105</v>
      </c>
      <c r="H148" s="96">
        <v>968800</v>
      </c>
      <c r="I148" s="102">
        <v>66000</v>
      </c>
      <c r="J148" s="103">
        <v>902800</v>
      </c>
      <c r="K148" s="117" t="str">
        <f t="shared" si="4"/>
        <v>90503140160170520100</v>
      </c>
      <c r="L148" s="106" t="s">
        <v>201</v>
      </c>
    </row>
    <row r="149" spans="1:12" s="84" customFormat="1" ht="22.5">
      <c r="A149" s="99" t="s">
        <v>106</v>
      </c>
      <c r="B149" s="100" t="s">
        <v>7</v>
      </c>
      <c r="C149" s="101" t="s">
        <v>64</v>
      </c>
      <c r="D149" s="123" t="s">
        <v>191</v>
      </c>
      <c r="E149" s="154" t="s">
        <v>200</v>
      </c>
      <c r="F149" s="158"/>
      <c r="G149" s="128" t="s">
        <v>108</v>
      </c>
      <c r="H149" s="96">
        <v>968800</v>
      </c>
      <c r="I149" s="102">
        <v>66000</v>
      </c>
      <c r="J149" s="103">
        <v>902800</v>
      </c>
      <c r="K149" s="117" t="str">
        <f t="shared" si="4"/>
        <v>90503140160170520120</v>
      </c>
      <c r="L149" s="106" t="s">
        <v>202</v>
      </c>
    </row>
    <row r="150" spans="1:12" s="84" customFormat="1" ht="45">
      <c r="A150" s="79" t="s">
        <v>195</v>
      </c>
      <c r="B150" s="78" t="s">
        <v>7</v>
      </c>
      <c r="C150" s="120" t="s">
        <v>64</v>
      </c>
      <c r="D150" s="124" t="s">
        <v>191</v>
      </c>
      <c r="E150" s="151" t="s">
        <v>200</v>
      </c>
      <c r="F150" s="157"/>
      <c r="G150" s="121" t="s">
        <v>196</v>
      </c>
      <c r="H150" s="80">
        <v>968800</v>
      </c>
      <c r="I150" s="81">
        <v>66000</v>
      </c>
      <c r="J150" s="82">
        <f>IF(IF(H150="",0,H150)=0,0,(IF(H150&gt;0,IF(I150&gt;H150,0,H150-I150),IF(I150&gt;H150,H150-I150,0))))</f>
        <v>902800</v>
      </c>
      <c r="K150" s="117" t="str">
        <f t="shared" si="4"/>
        <v>90503140160170520123</v>
      </c>
      <c r="L150" s="83" t="str">
        <f>C150 &amp; D150 &amp;E150 &amp; F150 &amp; G150</f>
        <v>90503140160170520123</v>
      </c>
    </row>
    <row r="151" spans="1:12" s="84" customFormat="1" ht="22.5">
      <c r="A151" s="99" t="s">
        <v>113</v>
      </c>
      <c r="B151" s="100" t="s">
        <v>7</v>
      </c>
      <c r="C151" s="101" t="s">
        <v>64</v>
      </c>
      <c r="D151" s="123" t="s">
        <v>191</v>
      </c>
      <c r="E151" s="154" t="s">
        <v>200</v>
      </c>
      <c r="F151" s="158"/>
      <c r="G151" s="128" t="s">
        <v>7</v>
      </c>
      <c r="H151" s="96">
        <v>30100</v>
      </c>
      <c r="I151" s="102">
        <v>0</v>
      </c>
      <c r="J151" s="103">
        <v>30100</v>
      </c>
      <c r="K151" s="117" t="str">
        <f t="shared" si="4"/>
        <v>90503140160170520200</v>
      </c>
      <c r="L151" s="106" t="s">
        <v>203</v>
      </c>
    </row>
    <row r="152" spans="1:12" s="84" customFormat="1" ht="22.5">
      <c r="A152" s="99" t="s">
        <v>115</v>
      </c>
      <c r="B152" s="100" t="s">
        <v>7</v>
      </c>
      <c r="C152" s="101" t="s">
        <v>64</v>
      </c>
      <c r="D152" s="123" t="s">
        <v>191</v>
      </c>
      <c r="E152" s="154" t="s">
        <v>200</v>
      </c>
      <c r="F152" s="158"/>
      <c r="G152" s="128" t="s">
        <v>117</v>
      </c>
      <c r="H152" s="96">
        <v>30100</v>
      </c>
      <c r="I152" s="102">
        <v>0</v>
      </c>
      <c r="J152" s="103">
        <v>30100</v>
      </c>
      <c r="K152" s="117" t="str">
        <f t="shared" si="4"/>
        <v>90503140160170520240</v>
      </c>
      <c r="L152" s="106" t="s">
        <v>204</v>
      </c>
    </row>
    <row r="153" spans="1:12" s="84" customFormat="1" ht="22.5">
      <c r="A153" s="79" t="s">
        <v>118</v>
      </c>
      <c r="B153" s="78" t="s">
        <v>7</v>
      </c>
      <c r="C153" s="120" t="s">
        <v>64</v>
      </c>
      <c r="D153" s="124" t="s">
        <v>191</v>
      </c>
      <c r="E153" s="151" t="s">
        <v>200</v>
      </c>
      <c r="F153" s="157"/>
      <c r="G153" s="121" t="s">
        <v>119</v>
      </c>
      <c r="H153" s="80">
        <v>6650</v>
      </c>
      <c r="I153" s="81">
        <v>0</v>
      </c>
      <c r="J153" s="82">
        <f>IF(IF(H153="",0,H153)=0,0,(IF(H153&gt;0,IF(I153&gt;H153,0,H153-I153),IF(I153&gt;H153,H153-I153,0))))</f>
        <v>6650</v>
      </c>
      <c r="K153" s="117" t="str">
        <f t="shared" si="4"/>
        <v>90503140160170520242</v>
      </c>
      <c r="L153" s="83" t="str">
        <f>C153 &amp; D153 &amp;E153 &amp; F153 &amp; G153</f>
        <v>90503140160170520242</v>
      </c>
    </row>
    <row r="154" spans="1:12" s="84" customFormat="1">
      <c r="A154" s="79" t="s">
        <v>120</v>
      </c>
      <c r="B154" s="78" t="s">
        <v>7</v>
      </c>
      <c r="C154" s="120" t="s">
        <v>64</v>
      </c>
      <c r="D154" s="124" t="s">
        <v>191</v>
      </c>
      <c r="E154" s="151" t="s">
        <v>200</v>
      </c>
      <c r="F154" s="157"/>
      <c r="G154" s="121" t="s">
        <v>121</v>
      </c>
      <c r="H154" s="80">
        <v>23450</v>
      </c>
      <c r="I154" s="81">
        <v>0</v>
      </c>
      <c r="J154" s="82">
        <f>IF(IF(H154="",0,H154)=0,0,(IF(H154&gt;0,IF(I154&gt;H154,0,H154-I154),IF(I154&gt;H154,H154-I154,0))))</f>
        <v>23450</v>
      </c>
      <c r="K154" s="117" t="str">
        <f t="shared" si="4"/>
        <v>90503140160170520244</v>
      </c>
      <c r="L154" s="83" t="str">
        <f>C154 &amp; D154 &amp;E154 &amp; F154 &amp; G154</f>
        <v>90503140160170520244</v>
      </c>
    </row>
    <row r="155" spans="1:12" s="84" customFormat="1">
      <c r="A155" s="99"/>
      <c r="B155" s="100" t="s">
        <v>7</v>
      </c>
      <c r="C155" s="101" t="s">
        <v>64</v>
      </c>
      <c r="D155" s="123" t="s">
        <v>191</v>
      </c>
      <c r="E155" s="154" t="s">
        <v>206</v>
      </c>
      <c r="F155" s="158"/>
      <c r="G155" s="128" t="s">
        <v>70</v>
      </c>
      <c r="H155" s="96">
        <v>2000</v>
      </c>
      <c r="I155" s="102">
        <v>0</v>
      </c>
      <c r="J155" s="103">
        <v>2000</v>
      </c>
      <c r="K155" s="117" t="str">
        <f t="shared" si="4"/>
        <v>90503140170120380000</v>
      </c>
      <c r="L155" s="106" t="s">
        <v>205</v>
      </c>
    </row>
    <row r="156" spans="1:12" s="84" customFormat="1" ht="22.5">
      <c r="A156" s="99" t="s">
        <v>113</v>
      </c>
      <c r="B156" s="100" t="s">
        <v>7</v>
      </c>
      <c r="C156" s="101" t="s">
        <v>64</v>
      </c>
      <c r="D156" s="123" t="s">
        <v>191</v>
      </c>
      <c r="E156" s="154" t="s">
        <v>206</v>
      </c>
      <c r="F156" s="158"/>
      <c r="G156" s="128" t="s">
        <v>7</v>
      </c>
      <c r="H156" s="96">
        <v>2000</v>
      </c>
      <c r="I156" s="102">
        <v>0</v>
      </c>
      <c r="J156" s="103">
        <v>2000</v>
      </c>
      <c r="K156" s="117" t="str">
        <f t="shared" si="4"/>
        <v>90503140170120380200</v>
      </c>
      <c r="L156" s="106" t="s">
        <v>207</v>
      </c>
    </row>
    <row r="157" spans="1:12" s="84" customFormat="1" ht="22.5">
      <c r="A157" s="99" t="s">
        <v>115</v>
      </c>
      <c r="B157" s="100" t="s">
        <v>7</v>
      </c>
      <c r="C157" s="101" t="s">
        <v>64</v>
      </c>
      <c r="D157" s="123" t="s">
        <v>191</v>
      </c>
      <c r="E157" s="154" t="s">
        <v>206</v>
      </c>
      <c r="F157" s="158"/>
      <c r="G157" s="128" t="s">
        <v>117</v>
      </c>
      <c r="H157" s="96">
        <v>2000</v>
      </c>
      <c r="I157" s="102">
        <v>0</v>
      </c>
      <c r="J157" s="103">
        <v>2000</v>
      </c>
      <c r="K157" s="117" t="str">
        <f t="shared" si="4"/>
        <v>90503140170120380240</v>
      </c>
      <c r="L157" s="106" t="s">
        <v>208</v>
      </c>
    </row>
    <row r="158" spans="1:12" s="84" customFormat="1">
      <c r="A158" s="79" t="s">
        <v>120</v>
      </c>
      <c r="B158" s="78" t="s">
        <v>7</v>
      </c>
      <c r="C158" s="120" t="s">
        <v>64</v>
      </c>
      <c r="D158" s="124" t="s">
        <v>191</v>
      </c>
      <c r="E158" s="151" t="s">
        <v>206</v>
      </c>
      <c r="F158" s="157"/>
      <c r="G158" s="121" t="s">
        <v>121</v>
      </c>
      <c r="H158" s="80">
        <v>2000</v>
      </c>
      <c r="I158" s="81">
        <v>0</v>
      </c>
      <c r="J158" s="82">
        <f>IF(IF(H158="",0,H158)=0,0,(IF(H158&gt;0,IF(I158&gt;H158,0,H158-I158),IF(I158&gt;H158,H158-I158,0))))</f>
        <v>2000</v>
      </c>
      <c r="K158" s="117" t="str">
        <f t="shared" si="4"/>
        <v>90503140170120380244</v>
      </c>
      <c r="L158" s="83" t="str">
        <f>C158 &amp; D158 &amp;E158 &amp; F158 &amp; G158</f>
        <v>90503140170120380244</v>
      </c>
    </row>
    <row r="159" spans="1:12" s="84" customFormat="1">
      <c r="A159" s="99"/>
      <c r="B159" s="100" t="s">
        <v>7</v>
      </c>
      <c r="C159" s="101" t="s">
        <v>64</v>
      </c>
      <c r="D159" s="123" t="s">
        <v>191</v>
      </c>
      <c r="E159" s="154" t="s">
        <v>210</v>
      </c>
      <c r="F159" s="158"/>
      <c r="G159" s="128" t="s">
        <v>70</v>
      </c>
      <c r="H159" s="96">
        <v>1000</v>
      </c>
      <c r="I159" s="102">
        <v>1000</v>
      </c>
      <c r="J159" s="103">
        <v>0</v>
      </c>
      <c r="K159" s="117" t="str">
        <f t="shared" si="4"/>
        <v>90503149990029990000</v>
      </c>
      <c r="L159" s="106" t="s">
        <v>209</v>
      </c>
    </row>
    <row r="160" spans="1:12" s="84" customFormat="1" ht="22.5">
      <c r="A160" s="99" t="s">
        <v>113</v>
      </c>
      <c r="B160" s="100" t="s">
        <v>7</v>
      </c>
      <c r="C160" s="101" t="s">
        <v>64</v>
      </c>
      <c r="D160" s="123" t="s">
        <v>191</v>
      </c>
      <c r="E160" s="154" t="s">
        <v>210</v>
      </c>
      <c r="F160" s="158"/>
      <c r="G160" s="128" t="s">
        <v>7</v>
      </c>
      <c r="H160" s="96">
        <v>1000</v>
      </c>
      <c r="I160" s="102">
        <v>1000</v>
      </c>
      <c r="J160" s="103">
        <v>0</v>
      </c>
      <c r="K160" s="117" t="str">
        <f t="shared" si="4"/>
        <v>90503149990029990200</v>
      </c>
      <c r="L160" s="106" t="s">
        <v>211</v>
      </c>
    </row>
    <row r="161" spans="1:12" s="84" customFormat="1" ht="22.5">
      <c r="A161" s="99" t="s">
        <v>115</v>
      </c>
      <c r="B161" s="100" t="s">
        <v>7</v>
      </c>
      <c r="C161" s="101" t="s">
        <v>64</v>
      </c>
      <c r="D161" s="123" t="s">
        <v>191</v>
      </c>
      <c r="E161" s="154" t="s">
        <v>210</v>
      </c>
      <c r="F161" s="158"/>
      <c r="G161" s="128" t="s">
        <v>117</v>
      </c>
      <c r="H161" s="96">
        <v>1000</v>
      </c>
      <c r="I161" s="102">
        <v>1000</v>
      </c>
      <c r="J161" s="103">
        <v>0</v>
      </c>
      <c r="K161" s="117" t="str">
        <f t="shared" si="4"/>
        <v>90503149990029990240</v>
      </c>
      <c r="L161" s="106" t="s">
        <v>212</v>
      </c>
    </row>
    <row r="162" spans="1:12" s="84" customFormat="1">
      <c r="A162" s="79" t="s">
        <v>120</v>
      </c>
      <c r="B162" s="78" t="s">
        <v>7</v>
      </c>
      <c r="C162" s="120" t="s">
        <v>64</v>
      </c>
      <c r="D162" s="124" t="s">
        <v>191</v>
      </c>
      <c r="E162" s="151" t="s">
        <v>210</v>
      </c>
      <c r="F162" s="157"/>
      <c r="G162" s="121" t="s">
        <v>121</v>
      </c>
      <c r="H162" s="80">
        <v>1000</v>
      </c>
      <c r="I162" s="81">
        <v>1000</v>
      </c>
      <c r="J162" s="82">
        <f>IF(IF(H162="",0,H162)=0,0,(IF(H162&gt;0,IF(I162&gt;H162,0,H162-I162),IF(I162&gt;H162,H162-I162,0))))</f>
        <v>0</v>
      </c>
      <c r="K162" s="117" t="str">
        <f t="shared" si="4"/>
        <v>90503149990029990244</v>
      </c>
      <c r="L162" s="83" t="str">
        <f>C162 &amp; D162 &amp;E162 &amp; F162 &amp; G162</f>
        <v>90503149990029990244</v>
      </c>
    </row>
    <row r="163" spans="1:12" s="84" customFormat="1">
      <c r="A163" s="99"/>
      <c r="B163" s="100" t="s">
        <v>7</v>
      </c>
      <c r="C163" s="101" t="s">
        <v>64</v>
      </c>
      <c r="D163" s="123" t="s">
        <v>191</v>
      </c>
      <c r="E163" s="154" t="s">
        <v>214</v>
      </c>
      <c r="F163" s="158"/>
      <c r="G163" s="128" t="s">
        <v>70</v>
      </c>
      <c r="H163" s="96">
        <v>1081440</v>
      </c>
      <c r="I163" s="102">
        <v>336000</v>
      </c>
      <c r="J163" s="103">
        <v>745440</v>
      </c>
      <c r="K163" s="117" t="str">
        <f t="shared" si="4"/>
        <v>90503149990080550000</v>
      </c>
      <c r="L163" s="106" t="s">
        <v>213</v>
      </c>
    </row>
    <row r="164" spans="1:12" s="84" customFormat="1" ht="56.25">
      <c r="A164" s="99" t="s">
        <v>103</v>
      </c>
      <c r="B164" s="100" t="s">
        <v>7</v>
      </c>
      <c r="C164" s="101" t="s">
        <v>64</v>
      </c>
      <c r="D164" s="123" t="s">
        <v>191</v>
      </c>
      <c r="E164" s="154" t="s">
        <v>214</v>
      </c>
      <c r="F164" s="158"/>
      <c r="G164" s="128" t="s">
        <v>105</v>
      </c>
      <c r="H164" s="96">
        <v>870000</v>
      </c>
      <c r="I164" s="102">
        <v>264000</v>
      </c>
      <c r="J164" s="103">
        <v>606000</v>
      </c>
      <c r="K164" s="117" t="str">
        <f t="shared" si="4"/>
        <v>90503149990080550100</v>
      </c>
      <c r="L164" s="106" t="s">
        <v>215</v>
      </c>
    </row>
    <row r="165" spans="1:12" s="84" customFormat="1" ht="22.5">
      <c r="A165" s="99" t="s">
        <v>106</v>
      </c>
      <c r="B165" s="100" t="s">
        <v>7</v>
      </c>
      <c r="C165" s="101" t="s">
        <v>64</v>
      </c>
      <c r="D165" s="123" t="s">
        <v>191</v>
      </c>
      <c r="E165" s="154" t="s">
        <v>214</v>
      </c>
      <c r="F165" s="158"/>
      <c r="G165" s="128" t="s">
        <v>108</v>
      </c>
      <c r="H165" s="96">
        <v>870000</v>
      </c>
      <c r="I165" s="102">
        <v>264000</v>
      </c>
      <c r="J165" s="103">
        <v>606000</v>
      </c>
      <c r="K165" s="117" t="str">
        <f t="shared" si="4"/>
        <v>90503149990080550120</v>
      </c>
      <c r="L165" s="106" t="s">
        <v>216</v>
      </c>
    </row>
    <row r="166" spans="1:12" s="84" customFormat="1" ht="45">
      <c r="A166" s="79" t="s">
        <v>195</v>
      </c>
      <c r="B166" s="78" t="s">
        <v>7</v>
      </c>
      <c r="C166" s="120" t="s">
        <v>64</v>
      </c>
      <c r="D166" s="124" t="s">
        <v>191</v>
      </c>
      <c r="E166" s="151" t="s">
        <v>214</v>
      </c>
      <c r="F166" s="157"/>
      <c r="G166" s="121" t="s">
        <v>196</v>
      </c>
      <c r="H166" s="80">
        <v>870000</v>
      </c>
      <c r="I166" s="81">
        <v>264000</v>
      </c>
      <c r="J166" s="82">
        <f>IF(IF(H166="",0,H166)=0,0,(IF(H166&gt;0,IF(I166&gt;H166,0,H166-I166),IF(I166&gt;H166,H166-I166,0))))</f>
        <v>606000</v>
      </c>
      <c r="K166" s="117" t="str">
        <f t="shared" si="4"/>
        <v>90503149990080550123</v>
      </c>
      <c r="L166" s="83" t="str">
        <f>C166 &amp; D166 &amp;E166 &amp; F166 &amp; G166</f>
        <v>90503149990080550123</v>
      </c>
    </row>
    <row r="167" spans="1:12" s="84" customFormat="1" ht="22.5">
      <c r="A167" s="99" t="s">
        <v>113</v>
      </c>
      <c r="B167" s="100" t="s">
        <v>7</v>
      </c>
      <c r="C167" s="101" t="s">
        <v>64</v>
      </c>
      <c r="D167" s="123" t="s">
        <v>191</v>
      </c>
      <c r="E167" s="154" t="s">
        <v>214</v>
      </c>
      <c r="F167" s="158"/>
      <c r="G167" s="128" t="s">
        <v>7</v>
      </c>
      <c r="H167" s="96">
        <v>211440</v>
      </c>
      <c r="I167" s="102">
        <v>72000</v>
      </c>
      <c r="J167" s="103">
        <v>139440</v>
      </c>
      <c r="K167" s="117" t="str">
        <f t="shared" si="4"/>
        <v>90503149990080550200</v>
      </c>
      <c r="L167" s="106" t="s">
        <v>217</v>
      </c>
    </row>
    <row r="168" spans="1:12" s="84" customFormat="1" ht="22.5">
      <c r="A168" s="99" t="s">
        <v>115</v>
      </c>
      <c r="B168" s="100" t="s">
        <v>7</v>
      </c>
      <c r="C168" s="101" t="s">
        <v>64</v>
      </c>
      <c r="D168" s="123" t="s">
        <v>191</v>
      </c>
      <c r="E168" s="154" t="s">
        <v>214</v>
      </c>
      <c r="F168" s="158"/>
      <c r="G168" s="128" t="s">
        <v>117</v>
      </c>
      <c r="H168" s="96">
        <v>211440</v>
      </c>
      <c r="I168" s="102">
        <v>72000</v>
      </c>
      <c r="J168" s="103">
        <v>139440</v>
      </c>
      <c r="K168" s="117" t="str">
        <f t="shared" si="4"/>
        <v>90503149990080550240</v>
      </c>
      <c r="L168" s="106" t="s">
        <v>218</v>
      </c>
    </row>
    <row r="169" spans="1:12" s="84" customFormat="1">
      <c r="A169" s="79" t="s">
        <v>120</v>
      </c>
      <c r="B169" s="78" t="s">
        <v>7</v>
      </c>
      <c r="C169" s="120" t="s">
        <v>64</v>
      </c>
      <c r="D169" s="124" t="s">
        <v>191</v>
      </c>
      <c r="E169" s="151" t="s">
        <v>214</v>
      </c>
      <c r="F169" s="157"/>
      <c r="G169" s="121" t="s">
        <v>121</v>
      </c>
      <c r="H169" s="80">
        <v>211440</v>
      </c>
      <c r="I169" s="81">
        <v>72000</v>
      </c>
      <c r="J169" s="82">
        <f>IF(IF(H169="",0,H169)=0,0,(IF(H169&gt;0,IF(I169&gt;H169,0,H169-I169),IF(I169&gt;H169,H169-I169,0))))</f>
        <v>139440</v>
      </c>
      <c r="K169" s="117" t="str">
        <f t="shared" si="4"/>
        <v>90503149990080550244</v>
      </c>
      <c r="L169" s="83" t="str">
        <f>C169 &amp; D169 &amp;E169 &amp; F169 &amp; G169</f>
        <v>90503149990080550244</v>
      </c>
    </row>
    <row r="170" spans="1:12" s="84" customFormat="1">
      <c r="A170" s="99" t="s">
        <v>219</v>
      </c>
      <c r="B170" s="100" t="s">
        <v>7</v>
      </c>
      <c r="C170" s="101" t="s">
        <v>64</v>
      </c>
      <c r="D170" s="123" t="s">
        <v>221</v>
      </c>
      <c r="E170" s="154" t="s">
        <v>94</v>
      </c>
      <c r="F170" s="158"/>
      <c r="G170" s="128" t="s">
        <v>70</v>
      </c>
      <c r="H170" s="96">
        <v>1818845.75</v>
      </c>
      <c r="I170" s="102">
        <v>206000</v>
      </c>
      <c r="J170" s="103">
        <v>1612845.75</v>
      </c>
      <c r="K170" s="117" t="str">
        <f t="shared" si="4"/>
        <v>90504000000000000000</v>
      </c>
      <c r="L170" s="106" t="s">
        <v>220</v>
      </c>
    </row>
    <row r="171" spans="1:12" s="84" customFormat="1">
      <c r="A171" s="99" t="s">
        <v>222</v>
      </c>
      <c r="B171" s="100" t="s">
        <v>7</v>
      </c>
      <c r="C171" s="101" t="s">
        <v>64</v>
      </c>
      <c r="D171" s="123" t="s">
        <v>224</v>
      </c>
      <c r="E171" s="154" t="s">
        <v>94</v>
      </c>
      <c r="F171" s="158"/>
      <c r="G171" s="128" t="s">
        <v>70</v>
      </c>
      <c r="H171" s="96">
        <v>19200</v>
      </c>
      <c r="I171" s="102">
        <v>0</v>
      </c>
      <c r="J171" s="103">
        <v>19200</v>
      </c>
      <c r="K171" s="117" t="str">
        <f t="shared" si="4"/>
        <v>90504050000000000000</v>
      </c>
      <c r="L171" s="106" t="s">
        <v>223</v>
      </c>
    </row>
    <row r="172" spans="1:12" s="84" customFormat="1">
      <c r="A172" s="99"/>
      <c r="B172" s="100" t="s">
        <v>7</v>
      </c>
      <c r="C172" s="101" t="s">
        <v>64</v>
      </c>
      <c r="D172" s="123" t="s">
        <v>224</v>
      </c>
      <c r="E172" s="154" t="s">
        <v>226</v>
      </c>
      <c r="F172" s="158"/>
      <c r="G172" s="128" t="s">
        <v>70</v>
      </c>
      <c r="H172" s="96">
        <v>19200</v>
      </c>
      <c r="I172" s="102">
        <v>0</v>
      </c>
      <c r="J172" s="103">
        <v>19200</v>
      </c>
      <c r="K172" s="117" t="str">
        <f t="shared" si="4"/>
        <v>90504059990073880000</v>
      </c>
      <c r="L172" s="106" t="s">
        <v>225</v>
      </c>
    </row>
    <row r="173" spans="1:12" s="84" customFormat="1" ht="22.5">
      <c r="A173" s="99" t="s">
        <v>113</v>
      </c>
      <c r="B173" s="100" t="s">
        <v>7</v>
      </c>
      <c r="C173" s="101" t="s">
        <v>64</v>
      </c>
      <c r="D173" s="123" t="s">
        <v>224</v>
      </c>
      <c r="E173" s="154" t="s">
        <v>226</v>
      </c>
      <c r="F173" s="158"/>
      <c r="G173" s="128" t="s">
        <v>7</v>
      </c>
      <c r="H173" s="96">
        <v>19200</v>
      </c>
      <c r="I173" s="102">
        <v>0</v>
      </c>
      <c r="J173" s="103">
        <v>19200</v>
      </c>
      <c r="K173" s="117" t="str">
        <f t="shared" si="4"/>
        <v>90504059990073880200</v>
      </c>
      <c r="L173" s="106" t="s">
        <v>227</v>
      </c>
    </row>
    <row r="174" spans="1:12" s="84" customFormat="1" ht="22.5">
      <c r="A174" s="99" t="s">
        <v>115</v>
      </c>
      <c r="B174" s="100" t="s">
        <v>7</v>
      </c>
      <c r="C174" s="101" t="s">
        <v>64</v>
      </c>
      <c r="D174" s="123" t="s">
        <v>224</v>
      </c>
      <c r="E174" s="154" t="s">
        <v>226</v>
      </c>
      <c r="F174" s="158"/>
      <c r="G174" s="128" t="s">
        <v>117</v>
      </c>
      <c r="H174" s="96">
        <v>19200</v>
      </c>
      <c r="I174" s="102">
        <v>0</v>
      </c>
      <c r="J174" s="103">
        <v>19200</v>
      </c>
      <c r="K174" s="117" t="str">
        <f t="shared" ref="K174:K205" si="5">C174 &amp; D174 &amp;E174 &amp; F174 &amp; G174</f>
        <v>90504059990073880240</v>
      </c>
      <c r="L174" s="106" t="s">
        <v>228</v>
      </c>
    </row>
    <row r="175" spans="1:12" s="84" customFormat="1">
      <c r="A175" s="79" t="s">
        <v>120</v>
      </c>
      <c r="B175" s="78" t="s">
        <v>7</v>
      </c>
      <c r="C175" s="120" t="s">
        <v>64</v>
      </c>
      <c r="D175" s="124" t="s">
        <v>224</v>
      </c>
      <c r="E175" s="151" t="s">
        <v>226</v>
      </c>
      <c r="F175" s="157"/>
      <c r="G175" s="121" t="s">
        <v>121</v>
      </c>
      <c r="H175" s="80">
        <v>19200</v>
      </c>
      <c r="I175" s="81">
        <v>0</v>
      </c>
      <c r="J175" s="82">
        <f>IF(IF(H175="",0,H175)=0,0,(IF(H175&gt;0,IF(I175&gt;H175,0,H175-I175),IF(I175&gt;H175,H175-I175,0))))</f>
        <v>19200</v>
      </c>
      <c r="K175" s="117" t="str">
        <f t="shared" si="5"/>
        <v>90504059990073880244</v>
      </c>
      <c r="L175" s="83" t="str">
        <f>C175 &amp; D175 &amp;E175 &amp; F175 &amp; G175</f>
        <v>90504059990073880244</v>
      </c>
    </row>
    <row r="176" spans="1:12" s="84" customFormat="1">
      <c r="A176" s="99" t="s">
        <v>229</v>
      </c>
      <c r="B176" s="100" t="s">
        <v>7</v>
      </c>
      <c r="C176" s="101" t="s">
        <v>64</v>
      </c>
      <c r="D176" s="123" t="s">
        <v>231</v>
      </c>
      <c r="E176" s="154" t="s">
        <v>94</v>
      </c>
      <c r="F176" s="158"/>
      <c r="G176" s="128" t="s">
        <v>70</v>
      </c>
      <c r="H176" s="96">
        <v>1796645.75</v>
      </c>
      <c r="I176" s="102">
        <v>206000</v>
      </c>
      <c r="J176" s="103">
        <v>1590645.75</v>
      </c>
      <c r="K176" s="117" t="str">
        <f t="shared" si="5"/>
        <v>90504090000000000000</v>
      </c>
      <c r="L176" s="106" t="s">
        <v>230</v>
      </c>
    </row>
    <row r="177" spans="1:12" s="84" customFormat="1">
      <c r="A177" s="99"/>
      <c r="B177" s="100" t="s">
        <v>7</v>
      </c>
      <c r="C177" s="101" t="s">
        <v>64</v>
      </c>
      <c r="D177" s="123" t="s">
        <v>231</v>
      </c>
      <c r="E177" s="154" t="s">
        <v>233</v>
      </c>
      <c r="F177" s="158"/>
      <c r="G177" s="128" t="s">
        <v>70</v>
      </c>
      <c r="H177" s="96">
        <v>133000</v>
      </c>
      <c r="I177" s="102">
        <v>57200</v>
      </c>
      <c r="J177" s="103">
        <v>75800</v>
      </c>
      <c r="K177" s="117" t="str">
        <f t="shared" si="5"/>
        <v>90504090140180570000</v>
      </c>
      <c r="L177" s="106" t="s">
        <v>232</v>
      </c>
    </row>
    <row r="178" spans="1:12" s="84" customFormat="1" ht="22.5">
      <c r="A178" s="99" t="s">
        <v>113</v>
      </c>
      <c r="B178" s="100" t="s">
        <v>7</v>
      </c>
      <c r="C178" s="101" t="s">
        <v>64</v>
      </c>
      <c r="D178" s="123" t="s">
        <v>231</v>
      </c>
      <c r="E178" s="154" t="s">
        <v>233</v>
      </c>
      <c r="F178" s="158"/>
      <c r="G178" s="128" t="s">
        <v>7</v>
      </c>
      <c r="H178" s="96">
        <v>133000</v>
      </c>
      <c r="I178" s="102">
        <v>57200</v>
      </c>
      <c r="J178" s="103">
        <v>75800</v>
      </c>
      <c r="K178" s="117" t="str">
        <f t="shared" si="5"/>
        <v>90504090140180570200</v>
      </c>
      <c r="L178" s="106" t="s">
        <v>234</v>
      </c>
    </row>
    <row r="179" spans="1:12" s="84" customFormat="1" ht="22.5">
      <c r="A179" s="99" t="s">
        <v>115</v>
      </c>
      <c r="B179" s="100" t="s">
        <v>7</v>
      </c>
      <c r="C179" s="101" t="s">
        <v>64</v>
      </c>
      <c r="D179" s="123" t="s">
        <v>231</v>
      </c>
      <c r="E179" s="154" t="s">
        <v>233</v>
      </c>
      <c r="F179" s="158"/>
      <c r="G179" s="128" t="s">
        <v>117</v>
      </c>
      <c r="H179" s="96">
        <v>133000</v>
      </c>
      <c r="I179" s="102">
        <v>57200</v>
      </c>
      <c r="J179" s="103">
        <v>75800</v>
      </c>
      <c r="K179" s="117" t="str">
        <f t="shared" si="5"/>
        <v>90504090140180570240</v>
      </c>
      <c r="L179" s="106" t="s">
        <v>235</v>
      </c>
    </row>
    <row r="180" spans="1:12" s="84" customFormat="1">
      <c r="A180" s="79" t="s">
        <v>120</v>
      </c>
      <c r="B180" s="78" t="s">
        <v>7</v>
      </c>
      <c r="C180" s="120" t="s">
        <v>64</v>
      </c>
      <c r="D180" s="124" t="s">
        <v>231</v>
      </c>
      <c r="E180" s="151" t="s">
        <v>233</v>
      </c>
      <c r="F180" s="157"/>
      <c r="G180" s="121" t="s">
        <v>121</v>
      </c>
      <c r="H180" s="80">
        <v>133000</v>
      </c>
      <c r="I180" s="81">
        <v>57200</v>
      </c>
      <c r="J180" s="82">
        <f>IF(IF(H180="",0,H180)=0,0,(IF(H180&gt;0,IF(I180&gt;H180,0,H180-I180),IF(I180&gt;H180,H180-I180,0))))</f>
        <v>75800</v>
      </c>
      <c r="K180" s="117" t="str">
        <f t="shared" si="5"/>
        <v>90504090140180570244</v>
      </c>
      <c r="L180" s="83" t="str">
        <f>C180 &amp; D180 &amp;E180 &amp; F180 &amp; G180</f>
        <v>90504090140180570244</v>
      </c>
    </row>
    <row r="181" spans="1:12" s="84" customFormat="1">
      <c r="A181" s="99"/>
      <c r="B181" s="100" t="s">
        <v>7</v>
      </c>
      <c r="C181" s="101" t="s">
        <v>64</v>
      </c>
      <c r="D181" s="123" t="s">
        <v>231</v>
      </c>
      <c r="E181" s="154" t="s">
        <v>237</v>
      </c>
      <c r="F181" s="158"/>
      <c r="G181" s="128" t="s">
        <v>70</v>
      </c>
      <c r="H181" s="96">
        <v>1663645.75</v>
      </c>
      <c r="I181" s="102">
        <v>148800</v>
      </c>
      <c r="J181" s="103">
        <v>1514845.75</v>
      </c>
      <c r="K181" s="117" t="str">
        <f t="shared" si="5"/>
        <v>905040901401S0305000</v>
      </c>
      <c r="L181" s="106" t="s">
        <v>236</v>
      </c>
    </row>
    <row r="182" spans="1:12" s="84" customFormat="1" ht="22.5">
      <c r="A182" s="99" t="s">
        <v>113</v>
      </c>
      <c r="B182" s="100" t="s">
        <v>7</v>
      </c>
      <c r="C182" s="101" t="s">
        <v>64</v>
      </c>
      <c r="D182" s="123" t="s">
        <v>231</v>
      </c>
      <c r="E182" s="154" t="s">
        <v>237</v>
      </c>
      <c r="F182" s="158"/>
      <c r="G182" s="128" t="s">
        <v>7</v>
      </c>
      <c r="H182" s="96">
        <v>1663645.75</v>
      </c>
      <c r="I182" s="102">
        <v>148800</v>
      </c>
      <c r="J182" s="103">
        <v>1514845.75</v>
      </c>
      <c r="K182" s="117" t="str">
        <f t="shared" si="5"/>
        <v>905040901401S0305200</v>
      </c>
      <c r="L182" s="106" t="s">
        <v>238</v>
      </c>
    </row>
    <row r="183" spans="1:12" s="84" customFormat="1" ht="22.5">
      <c r="A183" s="99" t="s">
        <v>115</v>
      </c>
      <c r="B183" s="100" t="s">
        <v>7</v>
      </c>
      <c r="C183" s="101" t="s">
        <v>64</v>
      </c>
      <c r="D183" s="123" t="s">
        <v>231</v>
      </c>
      <c r="E183" s="154" t="s">
        <v>237</v>
      </c>
      <c r="F183" s="158"/>
      <c r="G183" s="128" t="s">
        <v>117</v>
      </c>
      <c r="H183" s="96">
        <v>1663645.75</v>
      </c>
      <c r="I183" s="102">
        <v>148800</v>
      </c>
      <c r="J183" s="103">
        <v>1514845.75</v>
      </c>
      <c r="K183" s="117" t="str">
        <f t="shared" si="5"/>
        <v>905040901401S0305240</v>
      </c>
      <c r="L183" s="106" t="s">
        <v>239</v>
      </c>
    </row>
    <row r="184" spans="1:12" s="84" customFormat="1">
      <c r="A184" s="79" t="s">
        <v>120</v>
      </c>
      <c r="B184" s="78" t="s">
        <v>7</v>
      </c>
      <c r="C184" s="120" t="s">
        <v>64</v>
      </c>
      <c r="D184" s="124" t="s">
        <v>231</v>
      </c>
      <c r="E184" s="151" t="s">
        <v>237</v>
      </c>
      <c r="F184" s="157"/>
      <c r="G184" s="121" t="s">
        <v>121</v>
      </c>
      <c r="H184" s="80">
        <v>1663645.75</v>
      </c>
      <c r="I184" s="81">
        <v>148800</v>
      </c>
      <c r="J184" s="82">
        <f>IF(IF(H184="",0,H184)=0,0,(IF(H184&gt;0,IF(I184&gt;H184,0,H184-I184),IF(I184&gt;H184,H184-I184,0))))</f>
        <v>1514845.75</v>
      </c>
      <c r="K184" s="117" t="str">
        <f t="shared" si="5"/>
        <v>905040901401S0305244</v>
      </c>
      <c r="L184" s="83" t="str">
        <f>C184 &amp; D184 &amp;E184 &amp; F184 &amp; G184</f>
        <v>905040901401S0305244</v>
      </c>
    </row>
    <row r="185" spans="1:12" s="84" customFormat="1">
      <c r="A185" s="99" t="s">
        <v>240</v>
      </c>
      <c r="B185" s="100" t="s">
        <v>7</v>
      </c>
      <c r="C185" s="101" t="s">
        <v>64</v>
      </c>
      <c r="D185" s="123" t="s">
        <v>242</v>
      </c>
      <c r="E185" s="154" t="s">
        <v>94</v>
      </c>
      <c r="F185" s="158"/>
      <c r="G185" s="128" t="s">
        <v>70</v>
      </c>
      <c r="H185" s="96">
        <v>3000</v>
      </c>
      <c r="I185" s="102">
        <v>0</v>
      </c>
      <c r="J185" s="103">
        <v>3000</v>
      </c>
      <c r="K185" s="117" t="str">
        <f t="shared" si="5"/>
        <v>90504120000000000000</v>
      </c>
      <c r="L185" s="106" t="s">
        <v>241</v>
      </c>
    </row>
    <row r="186" spans="1:12" s="84" customFormat="1">
      <c r="A186" s="99"/>
      <c r="B186" s="100" t="s">
        <v>7</v>
      </c>
      <c r="C186" s="101" t="s">
        <v>64</v>
      </c>
      <c r="D186" s="123" t="s">
        <v>242</v>
      </c>
      <c r="E186" s="154" t="s">
        <v>244</v>
      </c>
      <c r="F186" s="158"/>
      <c r="G186" s="128" t="s">
        <v>70</v>
      </c>
      <c r="H186" s="96">
        <v>3000</v>
      </c>
      <c r="I186" s="102">
        <v>0</v>
      </c>
      <c r="J186" s="103">
        <v>3000</v>
      </c>
      <c r="K186" s="117" t="str">
        <f t="shared" si="5"/>
        <v>90504120180129990000</v>
      </c>
      <c r="L186" s="106" t="s">
        <v>243</v>
      </c>
    </row>
    <row r="187" spans="1:12" s="84" customFormat="1" ht="22.5">
      <c r="A187" s="99" t="s">
        <v>113</v>
      </c>
      <c r="B187" s="100" t="s">
        <v>7</v>
      </c>
      <c r="C187" s="101" t="s">
        <v>64</v>
      </c>
      <c r="D187" s="123" t="s">
        <v>242</v>
      </c>
      <c r="E187" s="154" t="s">
        <v>244</v>
      </c>
      <c r="F187" s="158"/>
      <c r="G187" s="128" t="s">
        <v>7</v>
      </c>
      <c r="H187" s="96">
        <v>3000</v>
      </c>
      <c r="I187" s="102">
        <v>0</v>
      </c>
      <c r="J187" s="103">
        <v>3000</v>
      </c>
      <c r="K187" s="117" t="str">
        <f t="shared" si="5"/>
        <v>90504120180129990200</v>
      </c>
      <c r="L187" s="106" t="s">
        <v>245</v>
      </c>
    </row>
    <row r="188" spans="1:12" s="84" customFormat="1" ht="22.5">
      <c r="A188" s="99" t="s">
        <v>115</v>
      </c>
      <c r="B188" s="100" t="s">
        <v>7</v>
      </c>
      <c r="C188" s="101" t="s">
        <v>64</v>
      </c>
      <c r="D188" s="123" t="s">
        <v>242</v>
      </c>
      <c r="E188" s="154" t="s">
        <v>244</v>
      </c>
      <c r="F188" s="158"/>
      <c r="G188" s="128" t="s">
        <v>117</v>
      </c>
      <c r="H188" s="96">
        <v>3000</v>
      </c>
      <c r="I188" s="102">
        <v>0</v>
      </c>
      <c r="J188" s="103">
        <v>3000</v>
      </c>
      <c r="K188" s="117" t="str">
        <f t="shared" si="5"/>
        <v>90504120180129990240</v>
      </c>
      <c r="L188" s="106" t="s">
        <v>246</v>
      </c>
    </row>
    <row r="189" spans="1:12" s="84" customFormat="1">
      <c r="A189" s="79" t="s">
        <v>120</v>
      </c>
      <c r="B189" s="78" t="s">
        <v>7</v>
      </c>
      <c r="C189" s="120" t="s">
        <v>64</v>
      </c>
      <c r="D189" s="124" t="s">
        <v>242</v>
      </c>
      <c r="E189" s="151" t="s">
        <v>244</v>
      </c>
      <c r="F189" s="157"/>
      <c r="G189" s="121" t="s">
        <v>121</v>
      </c>
      <c r="H189" s="80">
        <v>3000</v>
      </c>
      <c r="I189" s="81">
        <v>0</v>
      </c>
      <c r="J189" s="82">
        <f>IF(IF(H189="",0,H189)=0,0,(IF(H189&gt;0,IF(I189&gt;H189,0,H189-I189),IF(I189&gt;H189,H189-I189,0))))</f>
        <v>3000</v>
      </c>
      <c r="K189" s="117" t="str">
        <f t="shared" si="5"/>
        <v>90504120180129990244</v>
      </c>
      <c r="L189" s="83" t="str">
        <f>C189 &amp; D189 &amp;E189 &amp; F189 &amp; G189</f>
        <v>90504120180129990244</v>
      </c>
    </row>
    <row r="190" spans="1:12" s="84" customFormat="1">
      <c r="A190" s="99" t="s">
        <v>247</v>
      </c>
      <c r="B190" s="100" t="s">
        <v>7</v>
      </c>
      <c r="C190" s="101" t="s">
        <v>64</v>
      </c>
      <c r="D190" s="123" t="s">
        <v>249</v>
      </c>
      <c r="E190" s="154" t="s">
        <v>94</v>
      </c>
      <c r="F190" s="158"/>
      <c r="G190" s="128" t="s">
        <v>70</v>
      </c>
      <c r="H190" s="96">
        <v>306000</v>
      </c>
      <c r="I190" s="102">
        <v>138742.79999999999</v>
      </c>
      <c r="J190" s="103">
        <v>167257.20000000001</v>
      </c>
      <c r="K190" s="117" t="str">
        <f t="shared" si="5"/>
        <v>90505000000000000000</v>
      </c>
      <c r="L190" s="106" t="s">
        <v>248</v>
      </c>
    </row>
    <row r="191" spans="1:12" s="84" customFormat="1">
      <c r="A191" s="99" t="s">
        <v>250</v>
      </c>
      <c r="B191" s="100" t="s">
        <v>7</v>
      </c>
      <c r="C191" s="101" t="s">
        <v>64</v>
      </c>
      <c r="D191" s="123" t="s">
        <v>252</v>
      </c>
      <c r="E191" s="154" t="s">
        <v>94</v>
      </c>
      <c r="F191" s="158"/>
      <c r="G191" s="128" t="s">
        <v>70</v>
      </c>
      <c r="H191" s="96">
        <v>306000</v>
      </c>
      <c r="I191" s="102">
        <v>138742.79999999999</v>
      </c>
      <c r="J191" s="103">
        <v>167257.20000000001</v>
      </c>
      <c r="K191" s="117" t="str">
        <f t="shared" si="5"/>
        <v>90505030000000000000</v>
      </c>
      <c r="L191" s="106" t="s">
        <v>251</v>
      </c>
    </row>
    <row r="192" spans="1:12" s="84" customFormat="1">
      <c r="A192" s="99"/>
      <c r="B192" s="100" t="s">
        <v>7</v>
      </c>
      <c r="C192" s="101" t="s">
        <v>64</v>
      </c>
      <c r="D192" s="123" t="s">
        <v>252</v>
      </c>
      <c r="E192" s="154" t="s">
        <v>254</v>
      </c>
      <c r="F192" s="158"/>
      <c r="G192" s="128" t="s">
        <v>70</v>
      </c>
      <c r="H192" s="96">
        <v>109000</v>
      </c>
      <c r="I192" s="102">
        <v>45742.8</v>
      </c>
      <c r="J192" s="103">
        <v>63257.2</v>
      </c>
      <c r="K192" s="117" t="str">
        <f t="shared" si="5"/>
        <v>90505030110129990000</v>
      </c>
      <c r="L192" s="106" t="s">
        <v>253</v>
      </c>
    </row>
    <row r="193" spans="1:12" s="84" customFormat="1" ht="22.5">
      <c r="A193" s="99" t="s">
        <v>113</v>
      </c>
      <c r="B193" s="100" t="s">
        <v>7</v>
      </c>
      <c r="C193" s="101" t="s">
        <v>64</v>
      </c>
      <c r="D193" s="123" t="s">
        <v>252</v>
      </c>
      <c r="E193" s="154" t="s">
        <v>254</v>
      </c>
      <c r="F193" s="158"/>
      <c r="G193" s="128" t="s">
        <v>7</v>
      </c>
      <c r="H193" s="96">
        <v>94000</v>
      </c>
      <c r="I193" s="102">
        <v>39465.800000000003</v>
      </c>
      <c r="J193" s="103">
        <v>54534.2</v>
      </c>
      <c r="K193" s="117" t="str">
        <f t="shared" si="5"/>
        <v>90505030110129990200</v>
      </c>
      <c r="L193" s="106" t="s">
        <v>255</v>
      </c>
    </row>
    <row r="194" spans="1:12" s="84" customFormat="1" ht="22.5">
      <c r="A194" s="99" t="s">
        <v>115</v>
      </c>
      <c r="B194" s="100" t="s">
        <v>7</v>
      </c>
      <c r="C194" s="101" t="s">
        <v>64</v>
      </c>
      <c r="D194" s="123" t="s">
        <v>252</v>
      </c>
      <c r="E194" s="154" t="s">
        <v>254</v>
      </c>
      <c r="F194" s="158"/>
      <c r="G194" s="128" t="s">
        <v>117</v>
      </c>
      <c r="H194" s="96">
        <v>94000</v>
      </c>
      <c r="I194" s="102">
        <v>39465.800000000003</v>
      </c>
      <c r="J194" s="103">
        <v>54534.2</v>
      </c>
      <c r="K194" s="117" t="str">
        <f t="shared" si="5"/>
        <v>90505030110129990240</v>
      </c>
      <c r="L194" s="106" t="s">
        <v>256</v>
      </c>
    </row>
    <row r="195" spans="1:12" s="84" customFormat="1">
      <c r="A195" s="79" t="s">
        <v>120</v>
      </c>
      <c r="B195" s="78" t="s">
        <v>7</v>
      </c>
      <c r="C195" s="120" t="s">
        <v>64</v>
      </c>
      <c r="D195" s="124" t="s">
        <v>252</v>
      </c>
      <c r="E195" s="151" t="s">
        <v>254</v>
      </c>
      <c r="F195" s="157"/>
      <c r="G195" s="121" t="s">
        <v>121</v>
      </c>
      <c r="H195" s="80">
        <v>94000</v>
      </c>
      <c r="I195" s="81">
        <v>39465.800000000003</v>
      </c>
      <c r="J195" s="82">
        <f>IF(IF(H195="",0,H195)=0,0,(IF(H195&gt;0,IF(I195&gt;H195,0,H195-I195),IF(I195&gt;H195,H195-I195,0))))</f>
        <v>54534.2</v>
      </c>
      <c r="K195" s="117" t="str">
        <f t="shared" si="5"/>
        <v>90505030110129990244</v>
      </c>
      <c r="L195" s="83" t="str">
        <f>C195 &amp; D195 &amp;E195 &amp; F195 &amp; G195</f>
        <v>90505030110129990244</v>
      </c>
    </row>
    <row r="196" spans="1:12" s="84" customFormat="1">
      <c r="A196" s="99" t="s">
        <v>124</v>
      </c>
      <c r="B196" s="100" t="s">
        <v>7</v>
      </c>
      <c r="C196" s="101" t="s">
        <v>64</v>
      </c>
      <c r="D196" s="123" t="s">
        <v>252</v>
      </c>
      <c r="E196" s="154" t="s">
        <v>254</v>
      </c>
      <c r="F196" s="158"/>
      <c r="G196" s="128" t="s">
        <v>126</v>
      </c>
      <c r="H196" s="96">
        <v>15000</v>
      </c>
      <c r="I196" s="102">
        <v>6277</v>
      </c>
      <c r="J196" s="103">
        <v>8723</v>
      </c>
      <c r="K196" s="117" t="str">
        <f t="shared" si="5"/>
        <v>90505030110129990800</v>
      </c>
      <c r="L196" s="106" t="s">
        <v>257</v>
      </c>
    </row>
    <row r="197" spans="1:12" s="84" customFormat="1">
      <c r="A197" s="99" t="s">
        <v>127</v>
      </c>
      <c r="B197" s="100" t="s">
        <v>7</v>
      </c>
      <c r="C197" s="101" t="s">
        <v>64</v>
      </c>
      <c r="D197" s="123" t="s">
        <v>252</v>
      </c>
      <c r="E197" s="154" t="s">
        <v>254</v>
      </c>
      <c r="F197" s="158"/>
      <c r="G197" s="128" t="s">
        <v>129</v>
      </c>
      <c r="H197" s="96">
        <v>15000</v>
      </c>
      <c r="I197" s="102">
        <v>6277</v>
      </c>
      <c r="J197" s="103">
        <v>8723</v>
      </c>
      <c r="K197" s="117" t="str">
        <f t="shared" si="5"/>
        <v>90505030110129990850</v>
      </c>
      <c r="L197" s="106" t="s">
        <v>258</v>
      </c>
    </row>
    <row r="198" spans="1:12" s="84" customFormat="1" ht="22.5">
      <c r="A198" s="79" t="s">
        <v>130</v>
      </c>
      <c r="B198" s="78" t="s">
        <v>7</v>
      </c>
      <c r="C198" s="120" t="s">
        <v>64</v>
      </c>
      <c r="D198" s="124" t="s">
        <v>252</v>
      </c>
      <c r="E198" s="151" t="s">
        <v>254</v>
      </c>
      <c r="F198" s="157"/>
      <c r="G198" s="121" t="s">
        <v>131</v>
      </c>
      <c r="H198" s="80">
        <v>11000</v>
      </c>
      <c r="I198" s="81">
        <v>6277</v>
      </c>
      <c r="J198" s="82">
        <f>IF(IF(H198="",0,H198)=0,0,(IF(H198&gt;0,IF(I198&gt;H198,0,H198-I198),IF(I198&gt;H198,H198-I198,0))))</f>
        <v>4723</v>
      </c>
      <c r="K198" s="117" t="str">
        <f t="shared" si="5"/>
        <v>90505030110129990851</v>
      </c>
      <c r="L198" s="83" t="str">
        <f>C198 &amp; D198 &amp;E198 &amp; F198 &amp; G198</f>
        <v>90505030110129990851</v>
      </c>
    </row>
    <row r="199" spans="1:12" s="84" customFormat="1">
      <c r="A199" s="79" t="s">
        <v>153</v>
      </c>
      <c r="B199" s="78" t="s">
        <v>7</v>
      </c>
      <c r="C199" s="120" t="s">
        <v>64</v>
      </c>
      <c r="D199" s="124" t="s">
        <v>252</v>
      </c>
      <c r="E199" s="151" t="s">
        <v>254</v>
      </c>
      <c r="F199" s="157"/>
      <c r="G199" s="121" t="s">
        <v>154</v>
      </c>
      <c r="H199" s="80">
        <v>4000</v>
      </c>
      <c r="I199" s="81">
        <v>0</v>
      </c>
      <c r="J199" s="82">
        <f>IF(IF(H199="",0,H199)=0,0,(IF(H199&gt;0,IF(I199&gt;H199,0,H199-I199),IF(I199&gt;H199,H199-I199,0))))</f>
        <v>4000</v>
      </c>
      <c r="K199" s="117" t="str">
        <f t="shared" si="5"/>
        <v>90505030110129990852</v>
      </c>
      <c r="L199" s="83" t="str">
        <f>C199 &amp; D199 &amp;E199 &amp; F199 &amp; G199</f>
        <v>90505030110129990852</v>
      </c>
    </row>
    <row r="200" spans="1:12" s="84" customFormat="1">
      <c r="A200" s="99"/>
      <c r="B200" s="100" t="s">
        <v>7</v>
      </c>
      <c r="C200" s="101" t="s">
        <v>64</v>
      </c>
      <c r="D200" s="123" t="s">
        <v>252</v>
      </c>
      <c r="E200" s="154" t="s">
        <v>260</v>
      </c>
      <c r="F200" s="158"/>
      <c r="G200" s="128" t="s">
        <v>70</v>
      </c>
      <c r="H200" s="96">
        <v>197000</v>
      </c>
      <c r="I200" s="102">
        <v>93000</v>
      </c>
      <c r="J200" s="103">
        <v>104000</v>
      </c>
      <c r="K200" s="117" t="str">
        <f t="shared" si="5"/>
        <v>90505030110281340000</v>
      </c>
      <c r="L200" s="106" t="s">
        <v>259</v>
      </c>
    </row>
    <row r="201" spans="1:12" s="84" customFormat="1">
      <c r="A201" s="99" t="s">
        <v>261</v>
      </c>
      <c r="B201" s="100" t="s">
        <v>7</v>
      </c>
      <c r="C201" s="101" t="s">
        <v>64</v>
      </c>
      <c r="D201" s="123" t="s">
        <v>252</v>
      </c>
      <c r="E201" s="154" t="s">
        <v>260</v>
      </c>
      <c r="F201" s="158"/>
      <c r="G201" s="128" t="s">
        <v>8</v>
      </c>
      <c r="H201" s="96">
        <v>197000</v>
      </c>
      <c r="I201" s="102">
        <v>93000</v>
      </c>
      <c r="J201" s="103">
        <v>104000</v>
      </c>
      <c r="K201" s="117" t="str">
        <f t="shared" si="5"/>
        <v>90505030110281340500</v>
      </c>
      <c r="L201" s="106" t="s">
        <v>262</v>
      </c>
    </row>
    <row r="202" spans="1:12" s="84" customFormat="1">
      <c r="A202" s="79" t="s">
        <v>263</v>
      </c>
      <c r="B202" s="78" t="s">
        <v>7</v>
      </c>
      <c r="C202" s="120" t="s">
        <v>64</v>
      </c>
      <c r="D202" s="124" t="s">
        <v>252</v>
      </c>
      <c r="E202" s="151" t="s">
        <v>260</v>
      </c>
      <c r="F202" s="157"/>
      <c r="G202" s="121" t="s">
        <v>264</v>
      </c>
      <c r="H202" s="80">
        <v>197000</v>
      </c>
      <c r="I202" s="81">
        <v>93000</v>
      </c>
      <c r="J202" s="82">
        <f>IF(IF(H202="",0,H202)=0,0,(IF(H202&gt;0,IF(I202&gt;H202,0,H202-I202),IF(I202&gt;H202,H202-I202,0))))</f>
        <v>104000</v>
      </c>
      <c r="K202" s="117" t="str">
        <f t="shared" si="5"/>
        <v>90505030110281340540</v>
      </c>
      <c r="L202" s="83" t="str">
        <f>C202 &amp; D202 &amp;E202 &amp; F202 &amp; G202</f>
        <v>90505030110281340540</v>
      </c>
    </row>
    <row r="203" spans="1:12" s="84" customFormat="1">
      <c r="A203" s="99" t="s">
        <v>265</v>
      </c>
      <c r="B203" s="100" t="s">
        <v>7</v>
      </c>
      <c r="C203" s="101" t="s">
        <v>64</v>
      </c>
      <c r="D203" s="123" t="s">
        <v>267</v>
      </c>
      <c r="E203" s="154" t="s">
        <v>94</v>
      </c>
      <c r="F203" s="158"/>
      <c r="G203" s="128" t="s">
        <v>70</v>
      </c>
      <c r="H203" s="96">
        <v>18700</v>
      </c>
      <c r="I203" s="102">
        <v>0</v>
      </c>
      <c r="J203" s="103">
        <v>18700</v>
      </c>
      <c r="K203" s="117" t="str">
        <f t="shared" si="5"/>
        <v>90506000000000000000</v>
      </c>
      <c r="L203" s="106" t="s">
        <v>266</v>
      </c>
    </row>
    <row r="204" spans="1:12" s="84" customFormat="1">
      <c r="A204" s="99" t="s">
        <v>268</v>
      </c>
      <c r="B204" s="100" t="s">
        <v>7</v>
      </c>
      <c r="C204" s="101" t="s">
        <v>64</v>
      </c>
      <c r="D204" s="123" t="s">
        <v>270</v>
      </c>
      <c r="E204" s="154" t="s">
        <v>94</v>
      </c>
      <c r="F204" s="158"/>
      <c r="G204" s="128" t="s">
        <v>70</v>
      </c>
      <c r="H204" s="96">
        <v>18700</v>
      </c>
      <c r="I204" s="102">
        <v>0</v>
      </c>
      <c r="J204" s="103">
        <v>18700</v>
      </c>
      <c r="K204" s="117" t="str">
        <f t="shared" si="5"/>
        <v>90506050000000000000</v>
      </c>
      <c r="L204" s="106" t="s">
        <v>269</v>
      </c>
    </row>
    <row r="205" spans="1:12" s="84" customFormat="1">
      <c r="A205" s="99"/>
      <c r="B205" s="100" t="s">
        <v>7</v>
      </c>
      <c r="C205" s="101" t="s">
        <v>64</v>
      </c>
      <c r="D205" s="123" t="s">
        <v>270</v>
      </c>
      <c r="E205" s="154" t="s">
        <v>272</v>
      </c>
      <c r="F205" s="158"/>
      <c r="G205" s="128" t="s">
        <v>70</v>
      </c>
      <c r="H205" s="96">
        <v>18700</v>
      </c>
      <c r="I205" s="102">
        <v>0</v>
      </c>
      <c r="J205" s="103">
        <v>18700</v>
      </c>
      <c r="K205" s="117" t="str">
        <f t="shared" si="5"/>
        <v>9050605011G252690000</v>
      </c>
      <c r="L205" s="106" t="s">
        <v>271</v>
      </c>
    </row>
    <row r="206" spans="1:12" s="84" customFormat="1" ht="22.5">
      <c r="A206" s="99" t="s">
        <v>113</v>
      </c>
      <c r="B206" s="100" t="s">
        <v>7</v>
      </c>
      <c r="C206" s="101" t="s">
        <v>64</v>
      </c>
      <c r="D206" s="123" t="s">
        <v>270</v>
      </c>
      <c r="E206" s="154" t="s">
        <v>272</v>
      </c>
      <c r="F206" s="158"/>
      <c r="G206" s="128" t="s">
        <v>7</v>
      </c>
      <c r="H206" s="96">
        <v>18700</v>
      </c>
      <c r="I206" s="102">
        <v>0</v>
      </c>
      <c r="J206" s="103">
        <v>18700</v>
      </c>
      <c r="K206" s="117" t="str">
        <f t="shared" ref="K206:K223" si="6">C206 &amp; D206 &amp;E206 &amp; F206 &amp; G206</f>
        <v>9050605011G252690200</v>
      </c>
      <c r="L206" s="106" t="s">
        <v>273</v>
      </c>
    </row>
    <row r="207" spans="1:12" s="84" customFormat="1" ht="22.5">
      <c r="A207" s="99" t="s">
        <v>115</v>
      </c>
      <c r="B207" s="100" t="s">
        <v>7</v>
      </c>
      <c r="C207" s="101" t="s">
        <v>64</v>
      </c>
      <c r="D207" s="123" t="s">
        <v>270</v>
      </c>
      <c r="E207" s="154" t="s">
        <v>272</v>
      </c>
      <c r="F207" s="158"/>
      <c r="G207" s="128" t="s">
        <v>117</v>
      </c>
      <c r="H207" s="96">
        <v>18700</v>
      </c>
      <c r="I207" s="102">
        <v>0</v>
      </c>
      <c r="J207" s="103">
        <v>18700</v>
      </c>
      <c r="K207" s="117" t="str">
        <f t="shared" si="6"/>
        <v>9050605011G252690240</v>
      </c>
      <c r="L207" s="106" t="s">
        <v>274</v>
      </c>
    </row>
    <row r="208" spans="1:12" s="84" customFormat="1">
      <c r="A208" s="79" t="s">
        <v>120</v>
      </c>
      <c r="B208" s="78" t="s">
        <v>7</v>
      </c>
      <c r="C208" s="120" t="s">
        <v>64</v>
      </c>
      <c r="D208" s="124" t="s">
        <v>270</v>
      </c>
      <c r="E208" s="151" t="s">
        <v>272</v>
      </c>
      <c r="F208" s="157"/>
      <c r="G208" s="121" t="s">
        <v>121</v>
      </c>
      <c r="H208" s="80">
        <v>18700</v>
      </c>
      <c r="I208" s="81">
        <v>0</v>
      </c>
      <c r="J208" s="82">
        <f>IF(IF(H208="",0,H208)=0,0,(IF(H208&gt;0,IF(I208&gt;H208,0,H208-I208),IF(I208&gt;H208,H208-I208,0))))</f>
        <v>18700</v>
      </c>
      <c r="K208" s="117" t="str">
        <f t="shared" si="6"/>
        <v>9050605011G252690244</v>
      </c>
      <c r="L208" s="83" t="str">
        <f>C208 &amp; D208 &amp;E208 &amp; F208 &amp; G208</f>
        <v>9050605011G252690244</v>
      </c>
    </row>
    <row r="209" spans="1:12" s="84" customFormat="1">
      <c r="A209" s="99" t="s">
        <v>275</v>
      </c>
      <c r="B209" s="100" t="s">
        <v>7</v>
      </c>
      <c r="C209" s="101" t="s">
        <v>64</v>
      </c>
      <c r="D209" s="123" t="s">
        <v>277</v>
      </c>
      <c r="E209" s="154" t="s">
        <v>94</v>
      </c>
      <c r="F209" s="158"/>
      <c r="G209" s="128" t="s">
        <v>70</v>
      </c>
      <c r="H209" s="96">
        <v>935000</v>
      </c>
      <c r="I209" s="102">
        <v>662685.93000000005</v>
      </c>
      <c r="J209" s="103">
        <v>272314.07</v>
      </c>
      <c r="K209" s="117" t="str">
        <f t="shared" si="6"/>
        <v>90508000000000000000</v>
      </c>
      <c r="L209" s="106" t="s">
        <v>276</v>
      </c>
    </row>
    <row r="210" spans="1:12" s="84" customFormat="1">
      <c r="A210" s="99" t="s">
        <v>278</v>
      </c>
      <c r="B210" s="100" t="s">
        <v>7</v>
      </c>
      <c r="C210" s="101" t="s">
        <v>64</v>
      </c>
      <c r="D210" s="123" t="s">
        <v>280</v>
      </c>
      <c r="E210" s="154" t="s">
        <v>94</v>
      </c>
      <c r="F210" s="158"/>
      <c r="G210" s="128" t="s">
        <v>70</v>
      </c>
      <c r="H210" s="96">
        <v>774000</v>
      </c>
      <c r="I210" s="102">
        <v>556700</v>
      </c>
      <c r="J210" s="103">
        <v>217300</v>
      </c>
      <c r="K210" s="117" t="str">
        <f t="shared" si="6"/>
        <v>90508010000000000000</v>
      </c>
      <c r="L210" s="106" t="s">
        <v>279</v>
      </c>
    </row>
    <row r="211" spans="1:12" s="84" customFormat="1">
      <c r="A211" s="99"/>
      <c r="B211" s="100" t="s">
        <v>7</v>
      </c>
      <c r="C211" s="101" t="s">
        <v>64</v>
      </c>
      <c r="D211" s="123" t="s">
        <v>280</v>
      </c>
      <c r="E211" s="154" t="s">
        <v>282</v>
      </c>
      <c r="F211" s="158"/>
      <c r="G211" s="128" t="s">
        <v>70</v>
      </c>
      <c r="H211" s="96">
        <v>763000</v>
      </c>
      <c r="I211" s="102">
        <v>553200</v>
      </c>
      <c r="J211" s="103">
        <v>209800</v>
      </c>
      <c r="K211" s="117" t="str">
        <f t="shared" si="6"/>
        <v>90508010120181690000</v>
      </c>
      <c r="L211" s="106" t="s">
        <v>281</v>
      </c>
    </row>
    <row r="212" spans="1:12" s="84" customFormat="1">
      <c r="A212" s="99" t="s">
        <v>261</v>
      </c>
      <c r="B212" s="100" t="s">
        <v>7</v>
      </c>
      <c r="C212" s="101" t="s">
        <v>64</v>
      </c>
      <c r="D212" s="123" t="s">
        <v>280</v>
      </c>
      <c r="E212" s="154" t="s">
        <v>282</v>
      </c>
      <c r="F212" s="158"/>
      <c r="G212" s="128" t="s">
        <v>8</v>
      </c>
      <c r="H212" s="96">
        <v>763000</v>
      </c>
      <c r="I212" s="102">
        <v>553200</v>
      </c>
      <c r="J212" s="103">
        <v>209800</v>
      </c>
      <c r="K212" s="117" t="str">
        <f t="shared" si="6"/>
        <v>90508010120181690500</v>
      </c>
      <c r="L212" s="106" t="s">
        <v>283</v>
      </c>
    </row>
    <row r="213" spans="1:12" s="84" customFormat="1">
      <c r="A213" s="79" t="s">
        <v>263</v>
      </c>
      <c r="B213" s="78" t="s">
        <v>7</v>
      </c>
      <c r="C213" s="120" t="s">
        <v>64</v>
      </c>
      <c r="D213" s="124" t="s">
        <v>280</v>
      </c>
      <c r="E213" s="151" t="s">
        <v>282</v>
      </c>
      <c r="F213" s="157"/>
      <c r="G213" s="121" t="s">
        <v>264</v>
      </c>
      <c r="H213" s="80">
        <v>763000</v>
      </c>
      <c r="I213" s="81">
        <v>553200</v>
      </c>
      <c r="J213" s="82">
        <f>IF(IF(H213="",0,H213)=0,0,(IF(H213&gt;0,IF(I213&gt;H213,0,H213-I213),IF(I213&gt;H213,H213-I213,0))))</f>
        <v>209800</v>
      </c>
      <c r="K213" s="117" t="str">
        <f t="shared" si="6"/>
        <v>90508010120181690540</v>
      </c>
      <c r="L213" s="83" t="str">
        <f>C213 &amp; D213 &amp;E213 &amp; F213 &amp; G213</f>
        <v>90508010120181690540</v>
      </c>
    </row>
    <row r="214" spans="1:12" s="84" customFormat="1">
      <c r="A214" s="99"/>
      <c r="B214" s="100" t="s">
        <v>7</v>
      </c>
      <c r="C214" s="101" t="s">
        <v>64</v>
      </c>
      <c r="D214" s="123" t="s">
        <v>280</v>
      </c>
      <c r="E214" s="154" t="s">
        <v>285</v>
      </c>
      <c r="F214" s="158"/>
      <c r="G214" s="128" t="s">
        <v>70</v>
      </c>
      <c r="H214" s="96">
        <v>11000</v>
      </c>
      <c r="I214" s="102">
        <v>3500</v>
      </c>
      <c r="J214" s="103">
        <v>7500</v>
      </c>
      <c r="K214" s="117" t="str">
        <f t="shared" si="6"/>
        <v>90508010120282220000</v>
      </c>
      <c r="L214" s="106" t="s">
        <v>284</v>
      </c>
    </row>
    <row r="215" spans="1:12" s="84" customFormat="1">
      <c r="A215" s="99" t="s">
        <v>261</v>
      </c>
      <c r="B215" s="100" t="s">
        <v>7</v>
      </c>
      <c r="C215" s="101" t="s">
        <v>64</v>
      </c>
      <c r="D215" s="123" t="s">
        <v>280</v>
      </c>
      <c r="E215" s="154" t="s">
        <v>285</v>
      </c>
      <c r="F215" s="158"/>
      <c r="G215" s="128" t="s">
        <v>8</v>
      </c>
      <c r="H215" s="96">
        <v>11000</v>
      </c>
      <c r="I215" s="102">
        <v>3500</v>
      </c>
      <c r="J215" s="103">
        <v>7500</v>
      </c>
      <c r="K215" s="117" t="str">
        <f t="shared" si="6"/>
        <v>90508010120282220500</v>
      </c>
      <c r="L215" s="106" t="s">
        <v>286</v>
      </c>
    </row>
    <row r="216" spans="1:12" s="84" customFormat="1">
      <c r="A216" s="79" t="s">
        <v>263</v>
      </c>
      <c r="B216" s="78" t="s">
        <v>7</v>
      </c>
      <c r="C216" s="120" t="s">
        <v>64</v>
      </c>
      <c r="D216" s="124" t="s">
        <v>280</v>
      </c>
      <c r="E216" s="151" t="s">
        <v>285</v>
      </c>
      <c r="F216" s="157"/>
      <c r="G216" s="121" t="s">
        <v>264</v>
      </c>
      <c r="H216" s="80">
        <v>11000</v>
      </c>
      <c r="I216" s="81">
        <v>3500</v>
      </c>
      <c r="J216" s="82">
        <f>IF(IF(H216="",0,H216)=0,0,(IF(H216&gt;0,IF(I216&gt;H216,0,H216-I216),IF(I216&gt;H216,H216-I216,0))))</f>
        <v>7500</v>
      </c>
      <c r="K216" s="117" t="str">
        <f t="shared" si="6"/>
        <v>90508010120282220540</v>
      </c>
      <c r="L216" s="83" t="str">
        <f>C216 &amp; D216 &amp;E216 &amp; F216 &amp; G216</f>
        <v>90508010120282220540</v>
      </c>
    </row>
    <row r="217" spans="1:12" s="84" customFormat="1">
      <c r="A217" s="99" t="s">
        <v>287</v>
      </c>
      <c r="B217" s="100" t="s">
        <v>7</v>
      </c>
      <c r="C217" s="101" t="s">
        <v>64</v>
      </c>
      <c r="D217" s="123" t="s">
        <v>289</v>
      </c>
      <c r="E217" s="154" t="s">
        <v>94</v>
      </c>
      <c r="F217" s="158"/>
      <c r="G217" s="128" t="s">
        <v>70</v>
      </c>
      <c r="H217" s="96">
        <v>161000</v>
      </c>
      <c r="I217" s="102">
        <v>105985.93</v>
      </c>
      <c r="J217" s="103">
        <v>55014.07</v>
      </c>
      <c r="K217" s="117" t="str">
        <f t="shared" si="6"/>
        <v>90508040000000000000</v>
      </c>
      <c r="L217" s="106" t="s">
        <v>288</v>
      </c>
    </row>
    <row r="218" spans="1:12" s="84" customFormat="1">
      <c r="A218" s="99"/>
      <c r="B218" s="100" t="s">
        <v>7</v>
      </c>
      <c r="C218" s="101" t="s">
        <v>64</v>
      </c>
      <c r="D218" s="123" t="s">
        <v>289</v>
      </c>
      <c r="E218" s="154" t="s">
        <v>291</v>
      </c>
      <c r="F218" s="158"/>
      <c r="G218" s="128" t="s">
        <v>70</v>
      </c>
      <c r="H218" s="96">
        <v>161000</v>
      </c>
      <c r="I218" s="102">
        <v>105985.93</v>
      </c>
      <c r="J218" s="103">
        <v>55014.07</v>
      </c>
      <c r="K218" s="117" t="str">
        <f t="shared" si="6"/>
        <v>90508040120100590000</v>
      </c>
      <c r="L218" s="106" t="s">
        <v>290</v>
      </c>
    </row>
    <row r="219" spans="1:12" s="84" customFormat="1" ht="22.5">
      <c r="A219" s="99" t="s">
        <v>113</v>
      </c>
      <c r="B219" s="100" t="s">
        <v>7</v>
      </c>
      <c r="C219" s="101" t="s">
        <v>64</v>
      </c>
      <c r="D219" s="123" t="s">
        <v>289</v>
      </c>
      <c r="E219" s="154" t="s">
        <v>291</v>
      </c>
      <c r="F219" s="158"/>
      <c r="G219" s="128" t="s">
        <v>7</v>
      </c>
      <c r="H219" s="96">
        <v>161000</v>
      </c>
      <c r="I219" s="102">
        <v>105985.93</v>
      </c>
      <c r="J219" s="103">
        <v>55014.07</v>
      </c>
      <c r="K219" s="117" t="str">
        <f t="shared" si="6"/>
        <v>90508040120100590200</v>
      </c>
      <c r="L219" s="106" t="s">
        <v>292</v>
      </c>
    </row>
    <row r="220" spans="1:12" s="84" customFormat="1" ht="22.5">
      <c r="A220" s="99" t="s">
        <v>115</v>
      </c>
      <c r="B220" s="100" t="s">
        <v>7</v>
      </c>
      <c r="C220" s="101" t="s">
        <v>64</v>
      </c>
      <c r="D220" s="123" t="s">
        <v>289</v>
      </c>
      <c r="E220" s="154" t="s">
        <v>291</v>
      </c>
      <c r="F220" s="158"/>
      <c r="G220" s="128" t="s">
        <v>117</v>
      </c>
      <c r="H220" s="96">
        <v>161000</v>
      </c>
      <c r="I220" s="102">
        <v>105985.93</v>
      </c>
      <c r="J220" s="103">
        <v>55014.07</v>
      </c>
      <c r="K220" s="117" t="str">
        <f t="shared" si="6"/>
        <v>90508040120100590240</v>
      </c>
      <c r="L220" s="106" t="s">
        <v>293</v>
      </c>
    </row>
    <row r="221" spans="1:12" s="84" customFormat="1" ht="22.5">
      <c r="A221" s="79" t="s">
        <v>118</v>
      </c>
      <c r="B221" s="78" t="s">
        <v>7</v>
      </c>
      <c r="C221" s="120" t="s">
        <v>64</v>
      </c>
      <c r="D221" s="124" t="s">
        <v>289</v>
      </c>
      <c r="E221" s="151" t="s">
        <v>291</v>
      </c>
      <c r="F221" s="157"/>
      <c r="G221" s="121" t="s">
        <v>119</v>
      </c>
      <c r="H221" s="80">
        <v>7000</v>
      </c>
      <c r="I221" s="81">
        <v>4349.18</v>
      </c>
      <c r="J221" s="82">
        <f>IF(IF(H221="",0,H221)=0,0,(IF(H221&gt;0,IF(I221&gt;H221,0,H221-I221),IF(I221&gt;H221,H221-I221,0))))</f>
        <v>2650.82</v>
      </c>
      <c r="K221" s="117" t="str">
        <f t="shared" si="6"/>
        <v>90508040120100590242</v>
      </c>
      <c r="L221" s="83" t="str">
        <f>C221 &amp; D221 &amp;E221 &amp; F221 &amp; G221</f>
        <v>90508040120100590242</v>
      </c>
    </row>
    <row r="222" spans="1:12" s="84" customFormat="1">
      <c r="A222" s="79" t="s">
        <v>120</v>
      </c>
      <c r="B222" s="78" t="s">
        <v>7</v>
      </c>
      <c r="C222" s="120" t="s">
        <v>64</v>
      </c>
      <c r="D222" s="124" t="s">
        <v>289</v>
      </c>
      <c r="E222" s="151" t="s">
        <v>291</v>
      </c>
      <c r="F222" s="157"/>
      <c r="G222" s="121" t="s">
        <v>121</v>
      </c>
      <c r="H222" s="80">
        <v>43000</v>
      </c>
      <c r="I222" s="81">
        <v>19758</v>
      </c>
      <c r="J222" s="82">
        <f>IF(IF(H222="",0,H222)=0,0,(IF(H222&gt;0,IF(I222&gt;H222,0,H222-I222),IF(I222&gt;H222,H222-I222,0))))</f>
        <v>23242</v>
      </c>
      <c r="K222" s="117" t="str">
        <f t="shared" si="6"/>
        <v>90508040120100590244</v>
      </c>
      <c r="L222" s="83" t="str">
        <f>C222 &amp; D222 &amp;E222 &amp; F222 &amp; G222</f>
        <v>90508040120100590244</v>
      </c>
    </row>
    <row r="223" spans="1:12" s="84" customFormat="1">
      <c r="A223" s="79" t="s">
        <v>122</v>
      </c>
      <c r="B223" s="78" t="s">
        <v>7</v>
      </c>
      <c r="C223" s="120" t="s">
        <v>64</v>
      </c>
      <c r="D223" s="124" t="s">
        <v>289</v>
      </c>
      <c r="E223" s="151" t="s">
        <v>291</v>
      </c>
      <c r="F223" s="157"/>
      <c r="G223" s="121" t="s">
        <v>123</v>
      </c>
      <c r="H223" s="80">
        <v>111000</v>
      </c>
      <c r="I223" s="81">
        <v>81878.75</v>
      </c>
      <c r="J223" s="82">
        <f>IF(IF(H223="",0,H223)=0,0,(IF(H223&gt;0,IF(I223&gt;H223,0,H223-I223),IF(I223&gt;H223,H223-I223,0))))</f>
        <v>29121.25</v>
      </c>
      <c r="K223" s="117" t="str">
        <f t="shared" si="6"/>
        <v>90508040120100590247</v>
      </c>
      <c r="L223" s="83" t="str">
        <f>C223 &amp; D223 &amp;E223 &amp; F223 &amp; G223</f>
        <v>90508040120100590247</v>
      </c>
    </row>
    <row r="224" spans="1:12" ht="5.25" hidden="1" customHeight="1" thickBot="1">
      <c r="A224" s="18"/>
      <c r="B224" s="30"/>
      <c r="C224" s="31"/>
      <c r="D224" s="31"/>
      <c r="E224" s="31"/>
      <c r="F224" s="31"/>
      <c r="G224" s="31"/>
      <c r="H224" s="47"/>
      <c r="I224" s="48"/>
      <c r="J224" s="53"/>
      <c r="K224" s="115"/>
    </row>
    <row r="225" spans="1:12" ht="13.5" thickBot="1">
      <c r="A225" s="26"/>
      <c r="B225" s="26"/>
      <c r="C225" s="22"/>
      <c r="D225" s="22"/>
      <c r="E225" s="22"/>
      <c r="F225" s="22"/>
      <c r="G225" s="22"/>
      <c r="H225" s="46"/>
      <c r="I225" s="46"/>
      <c r="J225" s="46"/>
      <c r="K225" s="46"/>
    </row>
    <row r="226" spans="1:12" ht="28.5" customHeight="1" thickBot="1">
      <c r="A226" s="41" t="s">
        <v>18</v>
      </c>
      <c r="B226" s="42">
        <v>450</v>
      </c>
      <c r="C226" s="212" t="s">
        <v>17</v>
      </c>
      <c r="D226" s="213"/>
      <c r="E226" s="213"/>
      <c r="F226" s="213"/>
      <c r="G226" s="214"/>
      <c r="H226" s="54">
        <f>0-H234</f>
        <v>-639000</v>
      </c>
      <c r="I226" s="54">
        <f>I15-I76</f>
        <v>-56200.89</v>
      </c>
      <c r="J226" s="92" t="s">
        <v>17</v>
      </c>
    </row>
    <row r="227" spans="1:12">
      <c r="A227" s="26"/>
      <c r="B227" s="29"/>
      <c r="C227" s="22"/>
      <c r="D227" s="22"/>
      <c r="E227" s="22"/>
      <c r="F227" s="22"/>
      <c r="G227" s="22"/>
      <c r="H227" s="22"/>
      <c r="I227" s="22"/>
      <c r="J227" s="22"/>
    </row>
    <row r="228" spans="1:12" ht="15">
      <c r="A228" s="178" t="s">
        <v>32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12"/>
    </row>
    <row r="229" spans="1:12">
      <c r="A229" s="8"/>
      <c r="B229" s="25"/>
      <c r="C229" s="9"/>
      <c r="D229" s="9"/>
      <c r="E229" s="9"/>
      <c r="F229" s="9"/>
      <c r="G229" s="9"/>
      <c r="H229" s="10"/>
      <c r="I229" s="10"/>
      <c r="J229" s="40" t="s">
        <v>27</v>
      </c>
      <c r="K229" s="40"/>
    </row>
    <row r="230" spans="1:12" ht="17.100000000000001" customHeight="1">
      <c r="A230" s="179" t="s">
        <v>39</v>
      </c>
      <c r="B230" s="179" t="s">
        <v>40</v>
      </c>
      <c r="C230" s="191" t="s">
        <v>45</v>
      </c>
      <c r="D230" s="192"/>
      <c r="E230" s="192"/>
      <c r="F230" s="192"/>
      <c r="G230" s="193"/>
      <c r="H230" s="179" t="s">
        <v>42</v>
      </c>
      <c r="I230" s="179" t="s">
        <v>23</v>
      </c>
      <c r="J230" s="179" t="s">
        <v>43</v>
      </c>
      <c r="K230" s="113"/>
    </row>
    <row r="231" spans="1:12" ht="17.100000000000001" customHeight="1">
      <c r="A231" s="180"/>
      <c r="B231" s="180"/>
      <c r="C231" s="194"/>
      <c r="D231" s="195"/>
      <c r="E231" s="195"/>
      <c r="F231" s="195"/>
      <c r="G231" s="196"/>
      <c r="H231" s="180"/>
      <c r="I231" s="180"/>
      <c r="J231" s="180"/>
      <c r="K231" s="113"/>
    </row>
    <row r="232" spans="1:12" ht="17.100000000000001" customHeight="1">
      <c r="A232" s="181"/>
      <c r="B232" s="181"/>
      <c r="C232" s="197"/>
      <c r="D232" s="198"/>
      <c r="E232" s="198"/>
      <c r="F232" s="198"/>
      <c r="G232" s="199"/>
      <c r="H232" s="181"/>
      <c r="I232" s="181"/>
      <c r="J232" s="181"/>
      <c r="K232" s="113"/>
    </row>
    <row r="233" spans="1:12" ht="13.5" thickBot="1">
      <c r="A233" s="70">
        <v>1</v>
      </c>
      <c r="B233" s="12">
        <v>2</v>
      </c>
      <c r="C233" s="200">
        <v>3</v>
      </c>
      <c r="D233" s="201"/>
      <c r="E233" s="201"/>
      <c r="F233" s="201"/>
      <c r="G233" s="202"/>
      <c r="H233" s="13" t="s">
        <v>2</v>
      </c>
      <c r="I233" s="13" t="s">
        <v>25</v>
      </c>
      <c r="J233" s="13" t="s">
        <v>26</v>
      </c>
      <c r="K233" s="114"/>
    </row>
    <row r="234" spans="1:12" ht="12.75" customHeight="1">
      <c r="A234" s="74" t="s">
        <v>33</v>
      </c>
      <c r="B234" s="38" t="s">
        <v>8</v>
      </c>
      <c r="C234" s="182" t="s">
        <v>17</v>
      </c>
      <c r="D234" s="183"/>
      <c r="E234" s="183"/>
      <c r="F234" s="183"/>
      <c r="G234" s="184"/>
      <c r="H234" s="66">
        <f>H236+H241+H246</f>
        <v>639000</v>
      </c>
      <c r="I234" s="66">
        <f>I236+I241+I246</f>
        <v>56200.89</v>
      </c>
      <c r="J234" s="127">
        <f>J236+J241+J246</f>
        <v>582799.11</v>
      </c>
    </row>
    <row r="235" spans="1:12" ht="12.75" customHeight="1">
      <c r="A235" s="75" t="s">
        <v>11</v>
      </c>
      <c r="B235" s="39"/>
      <c r="C235" s="206"/>
      <c r="D235" s="207"/>
      <c r="E235" s="207"/>
      <c r="F235" s="207"/>
      <c r="G235" s="208"/>
      <c r="H235" s="43"/>
      <c r="I235" s="44"/>
      <c r="J235" s="45"/>
    </row>
    <row r="236" spans="1:12" ht="12.75" customHeight="1">
      <c r="A236" s="74" t="s">
        <v>34</v>
      </c>
      <c r="B236" s="49" t="s">
        <v>12</v>
      </c>
      <c r="C236" s="209" t="s">
        <v>17</v>
      </c>
      <c r="D236" s="210"/>
      <c r="E236" s="210"/>
      <c r="F236" s="210"/>
      <c r="G236" s="211"/>
      <c r="H236" s="52">
        <v>0</v>
      </c>
      <c r="I236" s="52">
        <v>0</v>
      </c>
      <c r="J236" s="89">
        <v>0</v>
      </c>
    </row>
    <row r="237" spans="1:12" ht="12.75" customHeight="1">
      <c r="A237" s="75" t="s">
        <v>10</v>
      </c>
      <c r="B237" s="50"/>
      <c r="C237" s="160"/>
      <c r="D237" s="161"/>
      <c r="E237" s="161"/>
      <c r="F237" s="161"/>
      <c r="G237" s="162"/>
      <c r="H237" s="62"/>
      <c r="I237" s="63"/>
      <c r="J237" s="64"/>
    </row>
    <row r="238" spans="1:12" hidden="1">
      <c r="A238" s="130"/>
      <c r="B238" s="131" t="s">
        <v>12</v>
      </c>
      <c r="C238" s="132"/>
      <c r="D238" s="175"/>
      <c r="E238" s="176"/>
      <c r="F238" s="176"/>
      <c r="G238" s="177"/>
      <c r="H238" s="133"/>
      <c r="I238" s="134"/>
      <c r="J238" s="135"/>
      <c r="K238" s="136" t="str">
        <f>C238 &amp; D238 &amp; G238</f>
        <v/>
      </c>
      <c r="L238" s="137"/>
    </row>
    <row r="239" spans="1:12" s="84" customFormat="1">
      <c r="A239" s="138"/>
      <c r="B239" s="139" t="s">
        <v>12</v>
      </c>
      <c r="C239" s="140"/>
      <c r="D239" s="168"/>
      <c r="E239" s="168"/>
      <c r="F239" s="168"/>
      <c r="G239" s="169"/>
      <c r="H239" s="141"/>
      <c r="I239" s="142"/>
      <c r="J239" s="143">
        <f>IF(IF(H239="",0,H239)=0,0,(IF(H239&gt;0,IF(I239&gt;H239,0,H239-I239),IF(I239&gt;H239,H239-I239,0))))</f>
        <v>0</v>
      </c>
      <c r="K239" s="144" t="str">
        <f>C239 &amp; D239 &amp; G239</f>
        <v/>
      </c>
      <c r="L239" s="145" t="str">
        <f>C239 &amp; D239 &amp; G239</f>
        <v/>
      </c>
    </row>
    <row r="240" spans="1:12" ht="12.75" hidden="1" customHeight="1">
      <c r="A240" s="76"/>
      <c r="B240" s="17"/>
      <c r="C240" s="14"/>
      <c r="D240" s="14"/>
      <c r="E240" s="14"/>
      <c r="F240" s="14"/>
      <c r="G240" s="14"/>
      <c r="H240" s="34"/>
      <c r="I240" s="35"/>
      <c r="J240" s="55"/>
      <c r="K240" s="116"/>
    </row>
    <row r="241" spans="1:12" ht="12.75" customHeight="1">
      <c r="A241" s="74" t="s">
        <v>35</v>
      </c>
      <c r="B241" s="50" t="s">
        <v>13</v>
      </c>
      <c r="C241" s="160" t="s">
        <v>17</v>
      </c>
      <c r="D241" s="161"/>
      <c r="E241" s="161"/>
      <c r="F241" s="161"/>
      <c r="G241" s="162"/>
      <c r="H241" s="52">
        <v>0</v>
      </c>
      <c r="I241" s="52">
        <v>0</v>
      </c>
      <c r="J241" s="90">
        <v>0</v>
      </c>
    </row>
    <row r="242" spans="1:12" ht="12.75" customHeight="1">
      <c r="A242" s="75" t="s">
        <v>10</v>
      </c>
      <c r="B242" s="50"/>
      <c r="C242" s="160"/>
      <c r="D242" s="161"/>
      <c r="E242" s="161"/>
      <c r="F242" s="161"/>
      <c r="G242" s="162"/>
      <c r="H242" s="62"/>
      <c r="I242" s="63"/>
      <c r="J242" s="64"/>
    </row>
    <row r="243" spans="1:12" ht="12.75" hidden="1" customHeight="1">
      <c r="A243" s="130"/>
      <c r="B243" s="131" t="s">
        <v>13</v>
      </c>
      <c r="C243" s="132"/>
      <c r="D243" s="175"/>
      <c r="E243" s="176"/>
      <c r="F243" s="176"/>
      <c r="G243" s="177"/>
      <c r="H243" s="133"/>
      <c r="I243" s="134"/>
      <c r="J243" s="135"/>
      <c r="K243" s="136" t="str">
        <f>C243 &amp; D243 &amp; G243</f>
        <v/>
      </c>
      <c r="L243" s="137"/>
    </row>
    <row r="244" spans="1:12" s="84" customFormat="1">
      <c r="A244" s="138"/>
      <c r="B244" s="139" t="s">
        <v>13</v>
      </c>
      <c r="C244" s="140"/>
      <c r="D244" s="168"/>
      <c r="E244" s="168"/>
      <c r="F244" s="168"/>
      <c r="G244" s="169"/>
      <c r="H244" s="141"/>
      <c r="I244" s="142"/>
      <c r="J244" s="143">
        <f>IF(IF(H244="",0,H244)=0,0,(IF(H244&gt;0,IF(I244&gt;H244,0,H244-I244),IF(I244&gt;H244,H244-I244,0))))</f>
        <v>0</v>
      </c>
      <c r="K244" s="144" t="str">
        <f>C244 &amp; D244 &amp; G244</f>
        <v/>
      </c>
      <c r="L244" s="145" t="str">
        <f>C244 &amp; D244 &amp; G244</f>
        <v/>
      </c>
    </row>
    <row r="245" spans="1:12" ht="12.75" hidden="1" customHeight="1">
      <c r="A245" s="76"/>
      <c r="B245" s="16"/>
      <c r="C245" s="14"/>
      <c r="D245" s="14"/>
      <c r="E245" s="14"/>
      <c r="F245" s="14"/>
      <c r="G245" s="14"/>
      <c r="H245" s="34"/>
      <c r="I245" s="35"/>
      <c r="J245" s="55"/>
      <c r="K245" s="116"/>
    </row>
    <row r="246" spans="1:12" ht="12.75" customHeight="1">
      <c r="A246" s="74" t="s">
        <v>16</v>
      </c>
      <c r="B246" s="50" t="s">
        <v>9</v>
      </c>
      <c r="C246" s="165" t="s">
        <v>53</v>
      </c>
      <c r="D246" s="166"/>
      <c r="E246" s="166"/>
      <c r="F246" s="166"/>
      <c r="G246" s="167"/>
      <c r="H246" s="52">
        <v>639000</v>
      </c>
      <c r="I246" s="52">
        <v>56200.89</v>
      </c>
      <c r="J246" s="91">
        <f>IF(IF(H246="",0,H246)=0,0,(IF(H246&gt;0,IF(I246&gt;H246,0,H246-I246),IF(I246&gt;H246,H246-I246,0))))</f>
        <v>582799.11</v>
      </c>
    </row>
    <row r="247" spans="1:12" ht="22.5">
      <c r="A247" s="74" t="s">
        <v>54</v>
      </c>
      <c r="B247" s="50" t="s">
        <v>9</v>
      </c>
      <c r="C247" s="165" t="s">
        <v>55</v>
      </c>
      <c r="D247" s="166"/>
      <c r="E247" s="166"/>
      <c r="F247" s="166"/>
      <c r="G247" s="167"/>
      <c r="H247" s="52">
        <v>0</v>
      </c>
      <c r="I247" s="52">
        <v>0</v>
      </c>
      <c r="J247" s="91">
        <f>IF(IF(H247="",0,H247)=0,0,(IF(H247&gt;0,IF(I247&gt;H247,0,H247-I247),IF(I247&gt;H247,H247-I247,0))))</f>
        <v>0</v>
      </c>
    </row>
    <row r="248" spans="1:12" ht="35.25" customHeight="1">
      <c r="A248" s="74" t="s">
        <v>57</v>
      </c>
      <c r="B248" s="50" t="s">
        <v>9</v>
      </c>
      <c r="C248" s="165" t="s">
        <v>56</v>
      </c>
      <c r="D248" s="166"/>
      <c r="E248" s="166"/>
      <c r="F248" s="166"/>
      <c r="G248" s="167"/>
      <c r="H248" s="52">
        <v>0</v>
      </c>
      <c r="I248" s="52">
        <v>0</v>
      </c>
      <c r="J248" s="91">
        <f>IF(IF(H248="",0,H248)=0,0,(IF(H248&gt;0,IF(I248&gt;H248,0,H248-I248),IF(I248&gt;H248,H248-I248,0))))</f>
        <v>0</v>
      </c>
    </row>
    <row r="249" spans="1:12">
      <c r="A249" s="108" t="s">
        <v>83</v>
      </c>
      <c r="B249" s="109" t="s">
        <v>14</v>
      </c>
      <c r="C249" s="107" t="s">
        <v>70</v>
      </c>
      <c r="D249" s="170" t="s">
        <v>81</v>
      </c>
      <c r="E249" s="171"/>
      <c r="F249" s="171"/>
      <c r="G249" s="172"/>
      <c r="H249" s="96">
        <v>-8792872.75</v>
      </c>
      <c r="I249" s="96">
        <v>-4160944.97</v>
      </c>
      <c r="J249" s="111" t="s">
        <v>58</v>
      </c>
      <c r="K249" s="106" t="str">
        <f t="shared" ref="K249:K256" si="7">C249 &amp; D249 &amp; G249</f>
        <v>00001050000000000500</v>
      </c>
      <c r="L249" s="106" t="s">
        <v>82</v>
      </c>
    </row>
    <row r="250" spans="1:12">
      <c r="A250" s="108" t="s">
        <v>86</v>
      </c>
      <c r="B250" s="109" t="s">
        <v>14</v>
      </c>
      <c r="C250" s="107" t="s">
        <v>70</v>
      </c>
      <c r="D250" s="170" t="s">
        <v>84</v>
      </c>
      <c r="E250" s="171"/>
      <c r="F250" s="171"/>
      <c r="G250" s="172"/>
      <c r="H250" s="96">
        <v>-8792872.75</v>
      </c>
      <c r="I250" s="96">
        <v>-4160944.97</v>
      </c>
      <c r="J250" s="111" t="s">
        <v>58</v>
      </c>
      <c r="K250" s="106" t="str">
        <f t="shared" si="7"/>
        <v>00001050200000000500</v>
      </c>
      <c r="L250" s="106" t="s">
        <v>85</v>
      </c>
    </row>
    <row r="251" spans="1:12" ht="22.5">
      <c r="A251" s="108" t="s">
        <v>89</v>
      </c>
      <c r="B251" s="109" t="s">
        <v>14</v>
      </c>
      <c r="C251" s="107" t="s">
        <v>70</v>
      </c>
      <c r="D251" s="170" t="s">
        <v>87</v>
      </c>
      <c r="E251" s="171"/>
      <c r="F251" s="171"/>
      <c r="G251" s="172"/>
      <c r="H251" s="96">
        <v>-8792872.75</v>
      </c>
      <c r="I251" s="96">
        <v>-4160944.97</v>
      </c>
      <c r="J251" s="111" t="s">
        <v>58</v>
      </c>
      <c r="K251" s="106" t="str">
        <f t="shared" si="7"/>
        <v>00001050201000000510</v>
      </c>
      <c r="L251" s="106" t="s">
        <v>88</v>
      </c>
    </row>
    <row r="252" spans="1:12" ht="22.5">
      <c r="A252" s="94" t="s">
        <v>91</v>
      </c>
      <c r="B252" s="110" t="s">
        <v>14</v>
      </c>
      <c r="C252" s="122" t="s">
        <v>70</v>
      </c>
      <c r="D252" s="173" t="s">
        <v>90</v>
      </c>
      <c r="E252" s="173"/>
      <c r="F252" s="173"/>
      <c r="G252" s="174"/>
      <c r="H252" s="77">
        <v>-8792872.75</v>
      </c>
      <c r="I252" s="77">
        <v>-4160944.97</v>
      </c>
      <c r="J252" s="65" t="s">
        <v>17</v>
      </c>
      <c r="K252" s="106" t="str">
        <f t="shared" si="7"/>
        <v>00001050201100000510</v>
      </c>
      <c r="L252" s="4" t="str">
        <f>C252 &amp; D252 &amp; G252</f>
        <v>00001050201100000510</v>
      </c>
    </row>
    <row r="253" spans="1:12">
      <c r="A253" s="108" t="s">
        <v>69</v>
      </c>
      <c r="B253" s="109" t="s">
        <v>15</v>
      </c>
      <c r="C253" s="107" t="s">
        <v>70</v>
      </c>
      <c r="D253" s="170" t="s">
        <v>71</v>
      </c>
      <c r="E253" s="171"/>
      <c r="F253" s="171"/>
      <c r="G253" s="172"/>
      <c r="H253" s="96">
        <v>9431872.75</v>
      </c>
      <c r="I253" s="96">
        <v>4217145.8600000003</v>
      </c>
      <c r="J253" s="111" t="s">
        <v>58</v>
      </c>
      <c r="K253" s="106" t="str">
        <f t="shared" si="7"/>
        <v>00001050000000000600</v>
      </c>
      <c r="L253" s="106" t="s">
        <v>72</v>
      </c>
    </row>
    <row r="254" spans="1:12">
      <c r="A254" s="108" t="s">
        <v>73</v>
      </c>
      <c r="B254" s="109" t="s">
        <v>15</v>
      </c>
      <c r="C254" s="107" t="s">
        <v>70</v>
      </c>
      <c r="D254" s="170" t="s">
        <v>74</v>
      </c>
      <c r="E254" s="171"/>
      <c r="F254" s="171"/>
      <c r="G254" s="172"/>
      <c r="H254" s="96">
        <v>9431872.75</v>
      </c>
      <c r="I254" s="96">
        <v>4217145.8600000003</v>
      </c>
      <c r="J254" s="111" t="s">
        <v>58</v>
      </c>
      <c r="K254" s="106" t="str">
        <f t="shared" si="7"/>
        <v>00001050200000000600</v>
      </c>
      <c r="L254" s="106" t="s">
        <v>75</v>
      </c>
    </row>
    <row r="255" spans="1:12" ht="22.5">
      <c r="A255" s="108" t="s">
        <v>76</v>
      </c>
      <c r="B255" s="109" t="s">
        <v>15</v>
      </c>
      <c r="C255" s="107" t="s">
        <v>70</v>
      </c>
      <c r="D255" s="170" t="s">
        <v>77</v>
      </c>
      <c r="E255" s="171"/>
      <c r="F255" s="171"/>
      <c r="G255" s="172"/>
      <c r="H255" s="96">
        <v>9431872.75</v>
      </c>
      <c r="I255" s="96">
        <v>4217145.8600000003</v>
      </c>
      <c r="J255" s="111" t="s">
        <v>58</v>
      </c>
      <c r="K255" s="106" t="str">
        <f t="shared" si="7"/>
        <v>00001050201000000610</v>
      </c>
      <c r="L255" s="106" t="s">
        <v>78</v>
      </c>
    </row>
    <row r="256" spans="1:12" ht="22.5">
      <c r="A256" s="95" t="s">
        <v>79</v>
      </c>
      <c r="B256" s="110" t="s">
        <v>15</v>
      </c>
      <c r="C256" s="122" t="s">
        <v>70</v>
      </c>
      <c r="D256" s="173" t="s">
        <v>80</v>
      </c>
      <c r="E256" s="173"/>
      <c r="F256" s="173"/>
      <c r="G256" s="174"/>
      <c r="H256" s="97">
        <v>9431872.75</v>
      </c>
      <c r="I256" s="97">
        <v>4217145.8600000003</v>
      </c>
      <c r="J256" s="98" t="s">
        <v>17</v>
      </c>
      <c r="K256" s="105" t="str">
        <f t="shared" si="7"/>
        <v>00001050201100000610</v>
      </c>
      <c r="L256" s="4" t="str">
        <f>C256 &amp; D256 &amp; G256</f>
        <v>00001050201100000610</v>
      </c>
    </row>
    <row r="257" spans="1:12">
      <c r="A257" s="26"/>
      <c r="B257" s="29"/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2">
      <c r="A258" s="26"/>
      <c r="B258" s="29"/>
      <c r="C258" s="22"/>
      <c r="D258" s="22"/>
      <c r="E258" s="22"/>
      <c r="F258" s="22"/>
      <c r="G258" s="22"/>
      <c r="H258" s="22"/>
      <c r="I258" s="22"/>
      <c r="J258" s="22"/>
      <c r="K258" s="93"/>
      <c r="L258" s="93"/>
    </row>
    <row r="259" spans="1:12" ht="21.75" customHeight="1">
      <c r="A259" s="24" t="s">
        <v>48</v>
      </c>
      <c r="B259" s="163"/>
      <c r="C259" s="163"/>
      <c r="D259" s="163"/>
      <c r="E259" s="29"/>
      <c r="F259" s="29"/>
      <c r="G259" s="22"/>
      <c r="H259" s="68" t="s">
        <v>50</v>
      </c>
      <c r="I259" s="67"/>
      <c r="J259" s="67"/>
      <c r="K259" s="93"/>
      <c r="L259" s="93"/>
    </row>
    <row r="260" spans="1:12">
      <c r="A260" s="3" t="s">
        <v>46</v>
      </c>
      <c r="B260" s="159" t="s">
        <v>47</v>
      </c>
      <c r="C260" s="159"/>
      <c r="D260" s="159"/>
      <c r="E260" s="29"/>
      <c r="F260" s="29"/>
      <c r="G260" s="22"/>
      <c r="H260" s="22"/>
      <c r="I260" s="69" t="s">
        <v>51</v>
      </c>
      <c r="J260" s="29" t="s">
        <v>47</v>
      </c>
      <c r="K260" s="93"/>
      <c r="L260" s="93"/>
    </row>
    <row r="261" spans="1:12">
      <c r="A261" s="3"/>
      <c r="B261" s="29"/>
      <c r="C261" s="22"/>
      <c r="D261" s="22"/>
      <c r="E261" s="22"/>
      <c r="F261" s="22"/>
      <c r="G261" s="22"/>
      <c r="H261" s="22"/>
      <c r="I261" s="22"/>
      <c r="J261" s="22"/>
      <c r="K261" s="93"/>
      <c r="L261" s="93"/>
    </row>
    <row r="262" spans="1:12" ht="21.75" customHeight="1">
      <c r="A262" s="3" t="s">
        <v>49</v>
      </c>
      <c r="B262" s="164"/>
      <c r="C262" s="164"/>
      <c r="D262" s="164"/>
      <c r="E262" s="119"/>
      <c r="F262" s="119"/>
      <c r="G262" s="22"/>
      <c r="H262" s="22"/>
      <c r="I262" s="22"/>
      <c r="J262" s="22"/>
      <c r="K262" s="93"/>
      <c r="L262" s="93"/>
    </row>
    <row r="263" spans="1:12">
      <c r="A263" s="3" t="s">
        <v>46</v>
      </c>
      <c r="B263" s="159" t="s">
        <v>47</v>
      </c>
      <c r="C263" s="159"/>
      <c r="D263" s="159"/>
      <c r="E263" s="29"/>
      <c r="F263" s="29"/>
      <c r="G263" s="22"/>
      <c r="H263" s="22"/>
      <c r="I263" s="22"/>
      <c r="J263" s="22"/>
      <c r="K263" s="93"/>
      <c r="L263" s="93"/>
    </row>
    <row r="264" spans="1:12">
      <c r="A264" s="3"/>
      <c r="B264" s="29"/>
      <c r="C264" s="22"/>
      <c r="D264" s="22"/>
      <c r="E264" s="22"/>
      <c r="F264" s="22"/>
      <c r="G264" s="22"/>
      <c r="H264" s="22"/>
      <c r="I264" s="22"/>
      <c r="J264" s="22"/>
      <c r="K264" s="93"/>
      <c r="L264" s="93"/>
    </row>
    <row r="265" spans="1:12">
      <c r="A265" s="3" t="s">
        <v>31</v>
      </c>
      <c r="B265" s="29"/>
      <c r="C265" s="22"/>
      <c r="D265" s="22"/>
      <c r="E265" s="22"/>
      <c r="F265" s="22"/>
      <c r="G265" s="22"/>
      <c r="H265" s="22"/>
      <c r="I265" s="22"/>
      <c r="J265" s="22"/>
      <c r="K265" s="93"/>
      <c r="L265" s="93"/>
    </row>
    <row r="266" spans="1:12">
      <c r="A266" s="26"/>
      <c r="B266" s="29"/>
      <c r="C266" s="22"/>
      <c r="D266" s="22"/>
      <c r="E266" s="22"/>
      <c r="F266" s="22"/>
      <c r="G266" s="22"/>
      <c r="H266" s="22"/>
      <c r="I266" s="22"/>
      <c r="J266" s="22"/>
      <c r="K266" s="93"/>
      <c r="L266" s="93"/>
    </row>
    <row r="267" spans="1:12">
      <c r="K267" s="93"/>
      <c r="L267" s="93"/>
    </row>
    <row r="268" spans="1:12">
      <c r="K268" s="93"/>
      <c r="L268" s="93"/>
    </row>
    <row r="269" spans="1:12">
      <c r="K269" s="93"/>
      <c r="L269" s="93"/>
    </row>
    <row r="270" spans="1:12">
      <c r="K270" s="93"/>
      <c r="L270" s="93"/>
    </row>
    <row r="271" spans="1:12">
      <c r="K271" s="93"/>
      <c r="L271" s="93"/>
    </row>
    <row r="272" spans="1:12">
      <c r="K272" s="93"/>
      <c r="L272" s="93"/>
    </row>
  </sheetData>
  <mergeCells count="256">
    <mergeCell ref="C76:G76"/>
    <mergeCell ref="C72:G74"/>
    <mergeCell ref="D238:G238"/>
    <mergeCell ref="C233:G233"/>
    <mergeCell ref="C234:G234"/>
    <mergeCell ref="C235:G235"/>
    <mergeCell ref="C236:G236"/>
    <mergeCell ref="C75:G75"/>
    <mergeCell ref="A228:J228"/>
    <mergeCell ref="C77:G77"/>
    <mergeCell ref="H230:H232"/>
    <mergeCell ref="C230:G232"/>
    <mergeCell ref="A230:A232"/>
    <mergeCell ref="H72:H74"/>
    <mergeCell ref="B72:B74"/>
    <mergeCell ref="B230:B232"/>
    <mergeCell ref="J230:J232"/>
    <mergeCell ref="I230:I232"/>
    <mergeCell ref="C226:G226"/>
    <mergeCell ref="E78:F78"/>
    <mergeCell ref="E79:F79"/>
    <mergeCell ref="E80:F80"/>
    <mergeCell ref="E81:F81"/>
    <mergeCell ref="E82:F82"/>
    <mergeCell ref="A70:J70"/>
    <mergeCell ref="J72:J74"/>
    <mergeCell ref="I72:I74"/>
    <mergeCell ref="C14:G14"/>
    <mergeCell ref="C16:G16"/>
    <mergeCell ref="D32:G32"/>
    <mergeCell ref="D33:G33"/>
    <mergeCell ref="D34:G34"/>
    <mergeCell ref="D35:G35"/>
    <mergeCell ref="A72:A74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51:G51"/>
    <mergeCell ref="D52:G52"/>
    <mergeCell ref="D53:G53"/>
    <mergeCell ref="D54:G54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63:D263"/>
    <mergeCell ref="C237:G237"/>
    <mergeCell ref="C241:G241"/>
    <mergeCell ref="C242:G242"/>
    <mergeCell ref="B259:D259"/>
    <mergeCell ref="B262:D262"/>
    <mergeCell ref="C246:G246"/>
    <mergeCell ref="C248:G248"/>
    <mergeCell ref="B260:D260"/>
    <mergeCell ref="C247:G247"/>
    <mergeCell ref="D239:G239"/>
    <mergeCell ref="D249:G249"/>
    <mergeCell ref="D253:G253"/>
    <mergeCell ref="D254:G254"/>
    <mergeCell ref="D255:G255"/>
    <mergeCell ref="D256:G256"/>
    <mergeCell ref="D251:G251"/>
    <mergeCell ref="D252:G252"/>
    <mergeCell ref="D250:G250"/>
    <mergeCell ref="D243:G243"/>
    <mergeCell ref="D244:G244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223:F22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D55:G55"/>
    <mergeCell ref="D46:G46"/>
    <mergeCell ref="D47:G47"/>
    <mergeCell ref="D48:G48"/>
    <mergeCell ref="D49:G49"/>
    <mergeCell ref="D50:G50"/>
    <mergeCell ref="D66:G66"/>
    <mergeCell ref="D67:G67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2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65</v>
      </c>
      <c r="L2" s="4"/>
    </row>
    <row r="3" spans="1:12">
      <c r="A3" s="32" t="s">
        <v>52</v>
      </c>
      <c r="B3" s="189" t="s">
        <v>63</v>
      </c>
      <c r="C3" s="189"/>
      <c r="D3" s="189"/>
      <c r="E3" s="22"/>
      <c r="F3" s="22"/>
      <c r="G3" s="190"/>
      <c r="H3" s="190"/>
      <c r="I3" s="32" t="s">
        <v>22</v>
      </c>
      <c r="J3" s="129">
        <v>44805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 t="s">
        <v>61</v>
      </c>
      <c r="K4" s="22" t="s">
        <v>66</v>
      </c>
      <c r="L4" s="4"/>
    </row>
    <row r="5" spans="1:12">
      <c r="A5" s="149" t="s">
        <v>37</v>
      </c>
      <c r="B5" s="187" t="s">
        <v>62</v>
      </c>
      <c r="C5" s="187"/>
      <c r="D5" s="187"/>
      <c r="E5" s="187"/>
      <c r="F5" s="187"/>
      <c r="G5" s="187"/>
      <c r="H5" s="187"/>
      <c r="I5" s="33" t="s">
        <v>30</v>
      </c>
      <c r="J5" s="87" t="s">
        <v>64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68</v>
      </c>
      <c r="K6" s="22" t="s">
        <v>65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8792872.75</v>
      </c>
      <c r="I15" s="52">
        <v>4144128.83</v>
      </c>
      <c r="J15" s="104">
        <v>4778793.7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306</v>
      </c>
      <c r="B17" s="78" t="s">
        <v>6</v>
      </c>
      <c r="C17" s="120" t="s">
        <v>294</v>
      </c>
      <c r="D17" s="151" t="s">
        <v>307</v>
      </c>
      <c r="E17" s="152"/>
      <c r="F17" s="152"/>
      <c r="G17" s="153"/>
      <c r="H17" s="80">
        <v>31000</v>
      </c>
      <c r="I17" s="81">
        <v>19230.919999999998</v>
      </c>
      <c r="J17" s="82">
        <f t="shared" ref="J17:J33" si="0">IF(IF(H17="",0,H17)=0,0,(IF(H17&gt;0,IF(I17&gt;H17,0,H17-I17),IF(I17&gt;H17,H17-I17,0))))</f>
        <v>11769.08</v>
      </c>
      <c r="K17" s="118" t="str">
        <f t="shared" ref="K17:K33" si="1">C17 &amp; D17 &amp; G17</f>
        <v>18210102010010000110</v>
      </c>
      <c r="L17" s="83" t="str">
        <f t="shared" ref="L17:L33" si="2">C17 &amp; D17 &amp; G17</f>
        <v>18210102010010000110</v>
      </c>
    </row>
    <row r="18" spans="1:12" s="84" customFormat="1" ht="33.75">
      <c r="A18" s="79" t="s">
        <v>308</v>
      </c>
      <c r="B18" s="78" t="s">
        <v>6</v>
      </c>
      <c r="C18" s="120" t="s">
        <v>294</v>
      </c>
      <c r="D18" s="151" t="s">
        <v>309</v>
      </c>
      <c r="E18" s="152"/>
      <c r="F18" s="152"/>
      <c r="G18" s="153"/>
      <c r="H18" s="80">
        <v>0</v>
      </c>
      <c r="I18" s="81">
        <v>296.18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313</v>
      </c>
      <c r="B19" s="78" t="s">
        <v>6</v>
      </c>
      <c r="C19" s="120" t="s">
        <v>294</v>
      </c>
      <c r="D19" s="151" t="s">
        <v>316</v>
      </c>
      <c r="E19" s="152"/>
      <c r="F19" s="152"/>
      <c r="G19" s="153"/>
      <c r="H19" s="80">
        <v>285000</v>
      </c>
      <c r="I19" s="81">
        <v>410796.6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323</v>
      </c>
      <c r="B20" s="78" t="s">
        <v>6</v>
      </c>
      <c r="C20" s="120" t="s">
        <v>294</v>
      </c>
      <c r="D20" s="151" t="s">
        <v>324</v>
      </c>
      <c r="E20" s="152"/>
      <c r="F20" s="152"/>
      <c r="G20" s="153"/>
      <c r="H20" s="80">
        <v>265000</v>
      </c>
      <c r="I20" s="81">
        <v>-577.64</v>
      </c>
      <c r="J20" s="82">
        <f t="shared" si="0"/>
        <v>265577.64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331</v>
      </c>
      <c r="B21" s="78" t="s">
        <v>6</v>
      </c>
      <c r="C21" s="120" t="s">
        <v>294</v>
      </c>
      <c r="D21" s="151" t="s">
        <v>332</v>
      </c>
      <c r="E21" s="152"/>
      <c r="F21" s="152"/>
      <c r="G21" s="153"/>
      <c r="H21" s="80">
        <v>39000</v>
      </c>
      <c r="I21" s="81">
        <v>41327</v>
      </c>
      <c r="J21" s="82">
        <f t="shared" si="0"/>
        <v>0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336</v>
      </c>
      <c r="B22" s="78" t="s">
        <v>6</v>
      </c>
      <c r="C22" s="120" t="s">
        <v>294</v>
      </c>
      <c r="D22" s="151" t="s">
        <v>337</v>
      </c>
      <c r="E22" s="152"/>
      <c r="F22" s="152"/>
      <c r="G22" s="153"/>
      <c r="H22" s="80">
        <v>765000</v>
      </c>
      <c r="I22" s="81">
        <v>14331.19</v>
      </c>
      <c r="J22" s="82">
        <f t="shared" si="0"/>
        <v>750668.81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345</v>
      </c>
      <c r="B23" s="78" t="s">
        <v>6</v>
      </c>
      <c r="C23" s="120" t="s">
        <v>64</v>
      </c>
      <c r="D23" s="151" t="s">
        <v>346</v>
      </c>
      <c r="E23" s="152"/>
      <c r="F23" s="152"/>
      <c r="G23" s="153"/>
      <c r="H23" s="80">
        <v>0</v>
      </c>
      <c r="I23" s="81">
        <v>950</v>
      </c>
      <c r="J23" s="82">
        <f t="shared" si="0"/>
        <v>0</v>
      </c>
      <c r="K23" s="118" t="str">
        <f t="shared" si="1"/>
        <v>90510804020010000110</v>
      </c>
      <c r="L23" s="83" t="str">
        <f t="shared" si="2"/>
        <v>90510804020010000110</v>
      </c>
    </row>
    <row r="24" spans="1:12" s="84" customFormat="1" ht="56.25">
      <c r="A24" s="79" t="s">
        <v>356</v>
      </c>
      <c r="B24" s="78" t="s">
        <v>6</v>
      </c>
      <c r="C24" s="120" t="s">
        <v>64</v>
      </c>
      <c r="D24" s="151" t="s">
        <v>357</v>
      </c>
      <c r="E24" s="152"/>
      <c r="F24" s="152"/>
      <c r="G24" s="153"/>
      <c r="H24" s="80">
        <v>438000</v>
      </c>
      <c r="I24" s="81">
        <v>0</v>
      </c>
      <c r="J24" s="82">
        <f t="shared" si="0"/>
        <v>438000</v>
      </c>
      <c r="K24" s="118" t="str">
        <f t="shared" si="1"/>
        <v>90511105025100000120</v>
      </c>
      <c r="L24" s="83" t="str">
        <f t="shared" si="2"/>
        <v>90511105025100000120</v>
      </c>
    </row>
    <row r="25" spans="1:12" s="84" customFormat="1" ht="33.75">
      <c r="A25" s="79" t="s">
        <v>361</v>
      </c>
      <c r="B25" s="78" t="s">
        <v>6</v>
      </c>
      <c r="C25" s="120" t="s">
        <v>64</v>
      </c>
      <c r="D25" s="151" t="s">
        <v>362</v>
      </c>
      <c r="E25" s="152"/>
      <c r="F25" s="152"/>
      <c r="G25" s="153"/>
      <c r="H25" s="80">
        <v>31000</v>
      </c>
      <c r="I25" s="81">
        <v>21315</v>
      </c>
      <c r="J25" s="82">
        <f t="shared" si="0"/>
        <v>9685</v>
      </c>
      <c r="K25" s="118" t="str">
        <f t="shared" si="1"/>
        <v>90511105075100000120</v>
      </c>
      <c r="L25" s="83" t="str">
        <f t="shared" si="2"/>
        <v>90511105075100000120</v>
      </c>
    </row>
    <row r="26" spans="1:12" s="84" customFormat="1" ht="22.5">
      <c r="A26" s="79" t="s">
        <v>372</v>
      </c>
      <c r="B26" s="78" t="s">
        <v>6</v>
      </c>
      <c r="C26" s="120" t="s">
        <v>64</v>
      </c>
      <c r="D26" s="151" t="s">
        <v>373</v>
      </c>
      <c r="E26" s="152"/>
      <c r="F26" s="152"/>
      <c r="G26" s="153"/>
      <c r="H26" s="80">
        <v>0</v>
      </c>
      <c r="I26" s="81">
        <v>680</v>
      </c>
      <c r="J26" s="82">
        <f t="shared" si="0"/>
        <v>0</v>
      </c>
      <c r="K26" s="118" t="str">
        <f t="shared" si="1"/>
        <v>90511301995100000130</v>
      </c>
      <c r="L26" s="83" t="str">
        <f t="shared" si="2"/>
        <v>90511301995100000130</v>
      </c>
    </row>
    <row r="27" spans="1:12" s="84" customFormat="1" ht="33.75">
      <c r="A27" s="79" t="s">
        <v>386</v>
      </c>
      <c r="B27" s="78" t="s">
        <v>6</v>
      </c>
      <c r="C27" s="120" t="s">
        <v>64</v>
      </c>
      <c r="D27" s="151" t="s">
        <v>387</v>
      </c>
      <c r="E27" s="152"/>
      <c r="F27" s="152"/>
      <c r="G27" s="153"/>
      <c r="H27" s="80">
        <v>2729000</v>
      </c>
      <c r="I27" s="81">
        <v>2143000</v>
      </c>
      <c r="J27" s="82">
        <f t="shared" si="0"/>
        <v>586000</v>
      </c>
      <c r="K27" s="118" t="str">
        <f t="shared" si="1"/>
        <v>90520216001100000150</v>
      </c>
      <c r="L27" s="83" t="str">
        <f t="shared" si="2"/>
        <v>90520216001100000150</v>
      </c>
    </row>
    <row r="28" spans="1:12" s="84" customFormat="1">
      <c r="A28" s="79"/>
      <c r="B28" s="78" t="s">
        <v>6</v>
      </c>
      <c r="C28" s="120" t="s">
        <v>64</v>
      </c>
      <c r="D28" s="151" t="s">
        <v>391</v>
      </c>
      <c r="E28" s="152"/>
      <c r="F28" s="152"/>
      <c r="G28" s="153"/>
      <c r="H28" s="80">
        <v>18700</v>
      </c>
      <c r="I28" s="81">
        <v>0</v>
      </c>
      <c r="J28" s="82">
        <f t="shared" si="0"/>
        <v>18700</v>
      </c>
      <c r="K28" s="118" t="str">
        <f t="shared" si="1"/>
        <v>90520225269100000150</v>
      </c>
      <c r="L28" s="83" t="str">
        <f t="shared" si="2"/>
        <v>90520225269100000150</v>
      </c>
    </row>
    <row r="29" spans="1:12" s="84" customFormat="1">
      <c r="A29" s="79" t="s">
        <v>395</v>
      </c>
      <c r="B29" s="78" t="s">
        <v>6</v>
      </c>
      <c r="C29" s="120" t="s">
        <v>64</v>
      </c>
      <c r="D29" s="151" t="s">
        <v>396</v>
      </c>
      <c r="E29" s="152"/>
      <c r="F29" s="152"/>
      <c r="G29" s="153"/>
      <c r="H29" s="80">
        <v>998900</v>
      </c>
      <c r="I29" s="81">
        <v>66000</v>
      </c>
      <c r="J29" s="82">
        <f t="shared" si="0"/>
        <v>932900</v>
      </c>
      <c r="K29" s="118" t="str">
        <f t="shared" si="1"/>
        <v>90520229999100000150</v>
      </c>
      <c r="L29" s="83" t="str">
        <f t="shared" si="2"/>
        <v>90520229999100000150</v>
      </c>
    </row>
    <row r="30" spans="1:12" s="84" customFormat="1" ht="33.75">
      <c r="A30" s="79" t="s">
        <v>403</v>
      </c>
      <c r="B30" s="78" t="s">
        <v>6</v>
      </c>
      <c r="C30" s="120" t="s">
        <v>64</v>
      </c>
      <c r="D30" s="151" t="s">
        <v>404</v>
      </c>
      <c r="E30" s="152"/>
      <c r="F30" s="152"/>
      <c r="G30" s="153"/>
      <c r="H30" s="80">
        <v>19200</v>
      </c>
      <c r="I30" s="81">
        <v>0</v>
      </c>
      <c r="J30" s="82">
        <f t="shared" si="0"/>
        <v>19200</v>
      </c>
      <c r="K30" s="118" t="str">
        <f t="shared" si="1"/>
        <v>90520230024100000150</v>
      </c>
      <c r="L30" s="83" t="str">
        <f t="shared" si="2"/>
        <v>90520230024100000150</v>
      </c>
    </row>
    <row r="31" spans="1:12" s="84" customFormat="1" ht="33.75">
      <c r="A31" s="79" t="s">
        <v>408</v>
      </c>
      <c r="B31" s="78" t="s">
        <v>6</v>
      </c>
      <c r="C31" s="120" t="s">
        <v>64</v>
      </c>
      <c r="D31" s="151" t="s">
        <v>409</v>
      </c>
      <c r="E31" s="152"/>
      <c r="F31" s="152"/>
      <c r="G31" s="153"/>
      <c r="H31" s="80">
        <v>107400</v>
      </c>
      <c r="I31" s="81">
        <v>56369.7</v>
      </c>
      <c r="J31" s="82">
        <f t="shared" si="0"/>
        <v>51030.3</v>
      </c>
      <c r="K31" s="118" t="str">
        <f t="shared" si="1"/>
        <v>90520235118100000150</v>
      </c>
      <c r="L31" s="83" t="str">
        <f t="shared" si="2"/>
        <v>90520235118100000150</v>
      </c>
    </row>
    <row r="32" spans="1:12" s="84" customFormat="1" ht="56.25">
      <c r="A32" s="79" t="s">
        <v>415</v>
      </c>
      <c r="B32" s="78" t="s">
        <v>6</v>
      </c>
      <c r="C32" s="120" t="s">
        <v>64</v>
      </c>
      <c r="D32" s="151" t="s">
        <v>416</v>
      </c>
      <c r="E32" s="152"/>
      <c r="F32" s="152"/>
      <c r="G32" s="153"/>
      <c r="H32" s="80">
        <v>1712645.75</v>
      </c>
      <c r="I32" s="81">
        <v>849822.88</v>
      </c>
      <c r="J32" s="82">
        <f t="shared" si="0"/>
        <v>862822.87</v>
      </c>
      <c r="K32" s="118" t="str">
        <f t="shared" si="1"/>
        <v>90520240014100000150</v>
      </c>
      <c r="L32" s="83" t="str">
        <f t="shared" si="2"/>
        <v>90520240014100000150</v>
      </c>
    </row>
    <row r="33" spans="1:12" s="84" customFormat="1" ht="22.5">
      <c r="A33" s="79" t="s">
        <v>420</v>
      </c>
      <c r="B33" s="78" t="s">
        <v>6</v>
      </c>
      <c r="C33" s="120" t="s">
        <v>64</v>
      </c>
      <c r="D33" s="151" t="s">
        <v>421</v>
      </c>
      <c r="E33" s="152"/>
      <c r="F33" s="152"/>
      <c r="G33" s="153"/>
      <c r="H33" s="80">
        <v>1353027</v>
      </c>
      <c r="I33" s="81">
        <v>520587</v>
      </c>
      <c r="J33" s="82">
        <f t="shared" si="0"/>
        <v>832440</v>
      </c>
      <c r="K33" s="118" t="str">
        <f t="shared" si="1"/>
        <v>90520249999100000150</v>
      </c>
      <c r="L33" s="83" t="str">
        <f t="shared" si="2"/>
        <v>90520249999100000150</v>
      </c>
    </row>
    <row r="34" spans="1:12" ht="3.75" hidden="1" customHeight="1" thickBot="1">
      <c r="A34" s="15"/>
      <c r="B34" s="27"/>
      <c r="C34" s="19"/>
      <c r="D34" s="28"/>
      <c r="E34" s="28"/>
      <c r="F34" s="28"/>
      <c r="G34" s="28"/>
      <c r="H34" s="36"/>
      <c r="I34" s="37"/>
      <c r="J34" s="51"/>
      <c r="K34" s="115"/>
    </row>
    <row r="35" spans="1:12">
      <c r="A35" s="20"/>
      <c r="B35" s="21"/>
      <c r="C35" s="22"/>
      <c r="D35" s="22"/>
      <c r="E35" s="22"/>
      <c r="F35" s="22"/>
      <c r="G35" s="22"/>
      <c r="H35" s="23"/>
      <c r="I35" s="23"/>
      <c r="J35" s="22"/>
      <c r="K35" s="22"/>
    </row>
    <row r="36" spans="1:12" ht="12.75" customHeight="1">
      <c r="A36" s="178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47"/>
    </row>
    <row r="37" spans="1:12">
      <c r="A37" s="8"/>
      <c r="B37" s="8"/>
      <c r="C37" s="9"/>
      <c r="D37" s="9"/>
      <c r="E37" s="9"/>
      <c r="F37" s="9"/>
      <c r="G37" s="9"/>
      <c r="H37" s="10"/>
      <c r="I37" s="10"/>
      <c r="J37" s="33" t="s">
        <v>20</v>
      </c>
      <c r="K37" s="33"/>
    </row>
    <row r="38" spans="1:12" ht="12.75" customHeight="1">
      <c r="A38" s="179" t="s">
        <v>39</v>
      </c>
      <c r="B38" s="179" t="s">
        <v>40</v>
      </c>
      <c r="C38" s="191" t="s">
        <v>44</v>
      </c>
      <c r="D38" s="192"/>
      <c r="E38" s="192"/>
      <c r="F38" s="192"/>
      <c r="G38" s="193"/>
      <c r="H38" s="179" t="s">
        <v>42</v>
      </c>
      <c r="I38" s="179" t="s">
        <v>23</v>
      </c>
      <c r="J38" s="179" t="s">
        <v>43</v>
      </c>
      <c r="K38" s="150"/>
    </row>
    <row r="39" spans="1:12">
      <c r="A39" s="180"/>
      <c r="B39" s="180"/>
      <c r="C39" s="194"/>
      <c r="D39" s="195"/>
      <c r="E39" s="195"/>
      <c r="F39" s="195"/>
      <c r="G39" s="196"/>
      <c r="H39" s="180"/>
      <c r="I39" s="180"/>
      <c r="J39" s="180"/>
      <c r="K39" s="150"/>
    </row>
    <row r="40" spans="1:12">
      <c r="A40" s="181"/>
      <c r="B40" s="181"/>
      <c r="C40" s="197"/>
      <c r="D40" s="198"/>
      <c r="E40" s="198"/>
      <c r="F40" s="198"/>
      <c r="G40" s="199"/>
      <c r="H40" s="181"/>
      <c r="I40" s="181"/>
      <c r="J40" s="181"/>
      <c r="K40" s="150"/>
    </row>
    <row r="41" spans="1:12" ht="13.5" thickBot="1">
      <c r="A41" s="70">
        <v>1</v>
      </c>
      <c r="B41" s="12">
        <v>2</v>
      </c>
      <c r="C41" s="200">
        <v>3</v>
      </c>
      <c r="D41" s="201"/>
      <c r="E41" s="201"/>
      <c r="F41" s="201"/>
      <c r="G41" s="202"/>
      <c r="H41" s="13" t="s">
        <v>2</v>
      </c>
      <c r="I41" s="13" t="s">
        <v>25</v>
      </c>
      <c r="J41" s="13" t="s">
        <v>26</v>
      </c>
      <c r="K41" s="114"/>
    </row>
    <row r="42" spans="1:12">
      <c r="A42" s="71" t="s">
        <v>5</v>
      </c>
      <c r="B42" s="38" t="s">
        <v>7</v>
      </c>
      <c r="C42" s="182" t="s">
        <v>17</v>
      </c>
      <c r="D42" s="183"/>
      <c r="E42" s="183"/>
      <c r="F42" s="183"/>
      <c r="G42" s="184"/>
      <c r="H42" s="52">
        <v>9431872.75</v>
      </c>
      <c r="I42" s="52">
        <v>4200329.72</v>
      </c>
      <c r="J42" s="104">
        <v>5231543.03</v>
      </c>
    </row>
    <row r="43" spans="1:12" ht="12.75" customHeight="1">
      <c r="A43" s="73" t="s">
        <v>4</v>
      </c>
      <c r="B43" s="50"/>
      <c r="C43" s="203"/>
      <c r="D43" s="204"/>
      <c r="E43" s="204"/>
      <c r="F43" s="204"/>
      <c r="G43" s="205"/>
      <c r="H43" s="59"/>
      <c r="I43" s="60"/>
      <c r="J43" s="61"/>
    </row>
    <row r="44" spans="1:12" s="84" customFormat="1" ht="22.5">
      <c r="A44" s="79" t="s">
        <v>109</v>
      </c>
      <c r="B44" s="78" t="s">
        <v>7</v>
      </c>
      <c r="C44" s="120" t="s">
        <v>64</v>
      </c>
      <c r="D44" s="124" t="s">
        <v>100</v>
      </c>
      <c r="E44" s="151" t="s">
        <v>102</v>
      </c>
      <c r="F44" s="157"/>
      <c r="G44" s="121" t="s">
        <v>110</v>
      </c>
      <c r="H44" s="80">
        <v>723000</v>
      </c>
      <c r="I44" s="81">
        <v>453632.47</v>
      </c>
      <c r="J44" s="82">
        <f t="shared" ref="J44:J85" si="3">IF(IF(H44="",0,H44)=0,0,(IF(H44&gt;0,IF(I44&gt;H44,0,H44-I44),IF(I44&gt;H44,H44-I44,0))))</f>
        <v>269367.53000000003</v>
      </c>
      <c r="K44" s="117" t="str">
        <f t="shared" ref="K44:K85" si="4">C44 &amp; D44 &amp;E44 &amp; F44 &amp; G44</f>
        <v>90501040150100190121</v>
      </c>
      <c r="L44" s="83" t="str">
        <f t="shared" ref="L44:L85" si="5">C44 &amp; D44 &amp;E44 &amp; F44 &amp; G44</f>
        <v>90501040150100190121</v>
      </c>
    </row>
    <row r="45" spans="1:12" s="84" customFormat="1" ht="33.75">
      <c r="A45" s="79" t="s">
        <v>111</v>
      </c>
      <c r="B45" s="78" t="s">
        <v>7</v>
      </c>
      <c r="C45" s="120" t="s">
        <v>64</v>
      </c>
      <c r="D45" s="124" t="s">
        <v>100</v>
      </c>
      <c r="E45" s="151" t="s">
        <v>102</v>
      </c>
      <c r="F45" s="157"/>
      <c r="G45" s="121" t="s">
        <v>112</v>
      </c>
      <c r="H45" s="80">
        <v>219000</v>
      </c>
      <c r="I45" s="81">
        <v>126729.43</v>
      </c>
      <c r="J45" s="82">
        <f t="shared" si="3"/>
        <v>92270.57</v>
      </c>
      <c r="K45" s="117" t="str">
        <f t="shared" si="4"/>
        <v>90501040150100190129</v>
      </c>
      <c r="L45" s="83" t="str">
        <f t="shared" si="5"/>
        <v>90501040150100190129</v>
      </c>
    </row>
    <row r="46" spans="1:12" s="84" customFormat="1" ht="22.5">
      <c r="A46" s="79" t="s">
        <v>118</v>
      </c>
      <c r="B46" s="78" t="s">
        <v>7</v>
      </c>
      <c r="C46" s="120" t="s">
        <v>64</v>
      </c>
      <c r="D46" s="124" t="s">
        <v>100</v>
      </c>
      <c r="E46" s="151" t="s">
        <v>102</v>
      </c>
      <c r="F46" s="157"/>
      <c r="G46" s="121" t="s">
        <v>119</v>
      </c>
      <c r="H46" s="80">
        <v>43000</v>
      </c>
      <c r="I46" s="81">
        <v>8698.4</v>
      </c>
      <c r="J46" s="82">
        <f t="shared" si="3"/>
        <v>34301.599999999999</v>
      </c>
      <c r="K46" s="117" t="str">
        <f t="shared" si="4"/>
        <v>90501040150100190242</v>
      </c>
      <c r="L46" s="83" t="str">
        <f t="shared" si="5"/>
        <v>90501040150100190242</v>
      </c>
    </row>
    <row r="47" spans="1:12" s="84" customFormat="1">
      <c r="A47" s="79" t="s">
        <v>120</v>
      </c>
      <c r="B47" s="78" t="s">
        <v>7</v>
      </c>
      <c r="C47" s="120" t="s">
        <v>64</v>
      </c>
      <c r="D47" s="124" t="s">
        <v>100</v>
      </c>
      <c r="E47" s="151" t="s">
        <v>102</v>
      </c>
      <c r="F47" s="157"/>
      <c r="G47" s="121" t="s">
        <v>121</v>
      </c>
      <c r="H47" s="80">
        <v>197000</v>
      </c>
      <c r="I47" s="81">
        <v>96963.26</v>
      </c>
      <c r="J47" s="82">
        <f t="shared" si="3"/>
        <v>100036.74</v>
      </c>
      <c r="K47" s="117" t="str">
        <f t="shared" si="4"/>
        <v>90501040150100190244</v>
      </c>
      <c r="L47" s="83" t="str">
        <f t="shared" si="5"/>
        <v>90501040150100190244</v>
      </c>
    </row>
    <row r="48" spans="1:12" s="84" customFormat="1">
      <c r="A48" s="79" t="s">
        <v>122</v>
      </c>
      <c r="B48" s="78" t="s">
        <v>7</v>
      </c>
      <c r="C48" s="120" t="s">
        <v>64</v>
      </c>
      <c r="D48" s="124" t="s">
        <v>100</v>
      </c>
      <c r="E48" s="151" t="s">
        <v>102</v>
      </c>
      <c r="F48" s="157"/>
      <c r="G48" s="121" t="s">
        <v>123</v>
      </c>
      <c r="H48" s="80">
        <v>102000</v>
      </c>
      <c r="I48" s="81">
        <v>56322.73</v>
      </c>
      <c r="J48" s="82">
        <f t="shared" si="3"/>
        <v>45677.27</v>
      </c>
      <c r="K48" s="117" t="str">
        <f t="shared" si="4"/>
        <v>90501040150100190247</v>
      </c>
      <c r="L48" s="83" t="str">
        <f t="shared" si="5"/>
        <v>90501040150100190247</v>
      </c>
    </row>
    <row r="49" spans="1:12" s="84" customFormat="1" ht="22.5">
      <c r="A49" s="79" t="s">
        <v>130</v>
      </c>
      <c r="B49" s="78" t="s">
        <v>7</v>
      </c>
      <c r="C49" s="120" t="s">
        <v>64</v>
      </c>
      <c r="D49" s="124" t="s">
        <v>100</v>
      </c>
      <c r="E49" s="151" t="s">
        <v>102</v>
      </c>
      <c r="F49" s="157"/>
      <c r="G49" s="121" t="s">
        <v>131</v>
      </c>
      <c r="H49" s="80">
        <v>1000</v>
      </c>
      <c r="I49" s="81">
        <v>78</v>
      </c>
      <c r="J49" s="82">
        <f t="shared" si="3"/>
        <v>922</v>
      </c>
      <c r="K49" s="117" t="str">
        <f t="shared" si="4"/>
        <v>90501040150100190851</v>
      </c>
      <c r="L49" s="83" t="str">
        <f t="shared" si="5"/>
        <v>90501040150100190851</v>
      </c>
    </row>
    <row r="50" spans="1:12" s="84" customFormat="1" ht="22.5">
      <c r="A50" s="79" t="s">
        <v>109</v>
      </c>
      <c r="B50" s="78" t="s">
        <v>7</v>
      </c>
      <c r="C50" s="120" t="s">
        <v>64</v>
      </c>
      <c r="D50" s="124" t="s">
        <v>100</v>
      </c>
      <c r="E50" s="151" t="s">
        <v>133</v>
      </c>
      <c r="F50" s="157"/>
      <c r="G50" s="121" t="s">
        <v>110</v>
      </c>
      <c r="H50" s="80">
        <v>586000</v>
      </c>
      <c r="I50" s="81">
        <v>383420.79</v>
      </c>
      <c r="J50" s="82">
        <f t="shared" si="3"/>
        <v>202579.21</v>
      </c>
      <c r="K50" s="117" t="str">
        <f t="shared" si="4"/>
        <v>90501040150100220121</v>
      </c>
      <c r="L50" s="83" t="str">
        <f t="shared" si="5"/>
        <v>90501040150100220121</v>
      </c>
    </row>
    <row r="51" spans="1:12" s="84" customFormat="1" ht="33.75">
      <c r="A51" s="79" t="s">
        <v>111</v>
      </c>
      <c r="B51" s="78" t="s">
        <v>7</v>
      </c>
      <c r="C51" s="120" t="s">
        <v>64</v>
      </c>
      <c r="D51" s="124" t="s">
        <v>100</v>
      </c>
      <c r="E51" s="151" t="s">
        <v>133</v>
      </c>
      <c r="F51" s="157"/>
      <c r="G51" s="121" t="s">
        <v>112</v>
      </c>
      <c r="H51" s="80">
        <v>176000</v>
      </c>
      <c r="I51" s="81">
        <v>102784.16</v>
      </c>
      <c r="J51" s="82">
        <f t="shared" si="3"/>
        <v>73215.839999999997</v>
      </c>
      <c r="K51" s="117" t="str">
        <f t="shared" si="4"/>
        <v>90501040150100220129</v>
      </c>
      <c r="L51" s="83" t="str">
        <f t="shared" si="5"/>
        <v>90501040150100220129</v>
      </c>
    </row>
    <row r="52" spans="1:12" s="84" customFormat="1">
      <c r="A52" s="79" t="s">
        <v>145</v>
      </c>
      <c r="B52" s="78" t="s">
        <v>7</v>
      </c>
      <c r="C52" s="120" t="s">
        <v>64</v>
      </c>
      <c r="D52" s="124" t="s">
        <v>138</v>
      </c>
      <c r="E52" s="151" t="s">
        <v>140</v>
      </c>
      <c r="F52" s="157"/>
      <c r="G52" s="121" t="s">
        <v>146</v>
      </c>
      <c r="H52" s="80">
        <v>879000</v>
      </c>
      <c r="I52" s="81">
        <v>585322.19999999995</v>
      </c>
      <c r="J52" s="82">
        <f t="shared" si="3"/>
        <v>293677.8</v>
      </c>
      <c r="K52" s="117" t="str">
        <f t="shared" si="4"/>
        <v>90501130150100590111</v>
      </c>
      <c r="L52" s="83" t="str">
        <f t="shared" si="5"/>
        <v>90501130150100590111</v>
      </c>
    </row>
    <row r="53" spans="1:12" s="84" customFormat="1" ht="33.75">
      <c r="A53" s="79" t="s">
        <v>147</v>
      </c>
      <c r="B53" s="78" t="s">
        <v>7</v>
      </c>
      <c r="C53" s="120" t="s">
        <v>64</v>
      </c>
      <c r="D53" s="124" t="s">
        <v>138</v>
      </c>
      <c r="E53" s="151" t="s">
        <v>140</v>
      </c>
      <c r="F53" s="157"/>
      <c r="G53" s="121" t="s">
        <v>148</v>
      </c>
      <c r="H53" s="80">
        <v>266000</v>
      </c>
      <c r="I53" s="81">
        <v>153991.18</v>
      </c>
      <c r="J53" s="82">
        <f t="shared" si="3"/>
        <v>112008.82</v>
      </c>
      <c r="K53" s="117" t="str">
        <f t="shared" si="4"/>
        <v>90501130150100590119</v>
      </c>
      <c r="L53" s="83" t="str">
        <f t="shared" si="5"/>
        <v>90501130150100590119</v>
      </c>
    </row>
    <row r="54" spans="1:12" s="84" customFormat="1">
      <c r="A54" s="79" t="s">
        <v>120</v>
      </c>
      <c r="B54" s="78" t="s">
        <v>7</v>
      </c>
      <c r="C54" s="120" t="s">
        <v>64</v>
      </c>
      <c r="D54" s="124" t="s">
        <v>138</v>
      </c>
      <c r="E54" s="151" t="s">
        <v>140</v>
      </c>
      <c r="F54" s="157"/>
      <c r="G54" s="121" t="s">
        <v>121</v>
      </c>
      <c r="H54" s="80">
        <v>245000</v>
      </c>
      <c r="I54" s="81">
        <v>111035.99</v>
      </c>
      <c r="J54" s="82">
        <f t="shared" si="3"/>
        <v>133964.01</v>
      </c>
      <c r="K54" s="117" t="str">
        <f t="shared" si="4"/>
        <v>90501130150100590244</v>
      </c>
      <c r="L54" s="83" t="str">
        <f t="shared" si="5"/>
        <v>90501130150100590244</v>
      </c>
    </row>
    <row r="55" spans="1:12" s="84" customFormat="1">
      <c r="A55" s="79" t="s">
        <v>153</v>
      </c>
      <c r="B55" s="78" t="s">
        <v>7</v>
      </c>
      <c r="C55" s="120" t="s">
        <v>64</v>
      </c>
      <c r="D55" s="124" t="s">
        <v>138</v>
      </c>
      <c r="E55" s="151" t="s">
        <v>140</v>
      </c>
      <c r="F55" s="157"/>
      <c r="G55" s="121" t="s">
        <v>154</v>
      </c>
      <c r="H55" s="80">
        <v>2000</v>
      </c>
      <c r="I55" s="81">
        <v>803</v>
      </c>
      <c r="J55" s="82">
        <f t="shared" si="3"/>
        <v>1197</v>
      </c>
      <c r="K55" s="117" t="str">
        <f t="shared" si="4"/>
        <v>90501130150100590852</v>
      </c>
      <c r="L55" s="83" t="str">
        <f t="shared" si="5"/>
        <v>90501130150100590852</v>
      </c>
    </row>
    <row r="56" spans="1:12" s="84" customFormat="1">
      <c r="A56" s="79" t="s">
        <v>120</v>
      </c>
      <c r="B56" s="78" t="s">
        <v>7</v>
      </c>
      <c r="C56" s="120" t="s">
        <v>64</v>
      </c>
      <c r="D56" s="124" t="s">
        <v>138</v>
      </c>
      <c r="E56" s="151" t="s">
        <v>156</v>
      </c>
      <c r="F56" s="157"/>
      <c r="G56" s="121" t="s">
        <v>121</v>
      </c>
      <c r="H56" s="80">
        <v>6000</v>
      </c>
      <c r="I56" s="81">
        <v>3500</v>
      </c>
      <c r="J56" s="82">
        <f t="shared" si="3"/>
        <v>2500</v>
      </c>
      <c r="K56" s="117" t="str">
        <f t="shared" si="4"/>
        <v>90501139990020020244</v>
      </c>
      <c r="L56" s="83" t="str">
        <f t="shared" si="5"/>
        <v>90501139990020020244</v>
      </c>
    </row>
    <row r="57" spans="1:12" s="84" customFormat="1" ht="22.5">
      <c r="A57" s="79" t="s">
        <v>109</v>
      </c>
      <c r="B57" s="78" t="s">
        <v>7</v>
      </c>
      <c r="C57" s="120" t="s">
        <v>64</v>
      </c>
      <c r="D57" s="124" t="s">
        <v>164</v>
      </c>
      <c r="E57" s="151" t="s">
        <v>166</v>
      </c>
      <c r="F57" s="157"/>
      <c r="G57" s="121" t="s">
        <v>110</v>
      </c>
      <c r="H57" s="80">
        <v>71200</v>
      </c>
      <c r="I57" s="81">
        <v>45237.48</v>
      </c>
      <c r="J57" s="82">
        <f t="shared" si="3"/>
        <v>25962.52</v>
      </c>
      <c r="K57" s="117" t="str">
        <f t="shared" si="4"/>
        <v>90502039990051180121</v>
      </c>
      <c r="L57" s="83" t="str">
        <f t="shared" si="5"/>
        <v>90502039990051180121</v>
      </c>
    </row>
    <row r="58" spans="1:12" s="84" customFormat="1" ht="33.75">
      <c r="A58" s="79" t="s">
        <v>111</v>
      </c>
      <c r="B58" s="78" t="s">
        <v>7</v>
      </c>
      <c r="C58" s="120" t="s">
        <v>64</v>
      </c>
      <c r="D58" s="124" t="s">
        <v>164</v>
      </c>
      <c r="E58" s="151" t="s">
        <v>166</v>
      </c>
      <c r="F58" s="157"/>
      <c r="G58" s="121" t="s">
        <v>112</v>
      </c>
      <c r="H58" s="80">
        <v>21300</v>
      </c>
      <c r="I58" s="81">
        <v>11132.22</v>
      </c>
      <c r="J58" s="82">
        <f t="shared" si="3"/>
        <v>10167.780000000001</v>
      </c>
      <c r="K58" s="117" t="str">
        <f t="shared" si="4"/>
        <v>90502039990051180129</v>
      </c>
      <c r="L58" s="83" t="str">
        <f t="shared" si="5"/>
        <v>90502039990051180129</v>
      </c>
    </row>
    <row r="59" spans="1:12" s="84" customFormat="1">
      <c r="A59" s="79" t="s">
        <v>120</v>
      </c>
      <c r="B59" s="78" t="s">
        <v>7</v>
      </c>
      <c r="C59" s="120" t="s">
        <v>64</v>
      </c>
      <c r="D59" s="124" t="s">
        <v>164</v>
      </c>
      <c r="E59" s="151" t="s">
        <v>166</v>
      </c>
      <c r="F59" s="157"/>
      <c r="G59" s="121" t="s">
        <v>121</v>
      </c>
      <c r="H59" s="80">
        <v>14900</v>
      </c>
      <c r="I59" s="81">
        <v>0</v>
      </c>
      <c r="J59" s="82">
        <f t="shared" si="3"/>
        <v>14900</v>
      </c>
      <c r="K59" s="117" t="str">
        <f t="shared" si="4"/>
        <v>90502039990051180244</v>
      </c>
      <c r="L59" s="83" t="str">
        <f t="shared" si="5"/>
        <v>90502039990051180244</v>
      </c>
    </row>
    <row r="60" spans="1:12" s="84" customFormat="1">
      <c r="A60" s="79" t="s">
        <v>120</v>
      </c>
      <c r="B60" s="78" t="s">
        <v>7</v>
      </c>
      <c r="C60" s="120" t="s">
        <v>64</v>
      </c>
      <c r="D60" s="124" t="s">
        <v>176</v>
      </c>
      <c r="E60" s="151" t="s">
        <v>178</v>
      </c>
      <c r="F60" s="157"/>
      <c r="G60" s="121" t="s">
        <v>121</v>
      </c>
      <c r="H60" s="80">
        <v>1000</v>
      </c>
      <c r="I60" s="81">
        <v>800</v>
      </c>
      <c r="J60" s="82">
        <f t="shared" si="3"/>
        <v>200</v>
      </c>
      <c r="K60" s="117" t="str">
        <f t="shared" si="4"/>
        <v>90503100160129999244</v>
      </c>
      <c r="L60" s="83" t="str">
        <f t="shared" si="5"/>
        <v>90503100160129999244</v>
      </c>
    </row>
    <row r="61" spans="1:12" s="84" customFormat="1">
      <c r="A61" s="79" t="s">
        <v>120</v>
      </c>
      <c r="B61" s="78" t="s">
        <v>7</v>
      </c>
      <c r="C61" s="120" t="s">
        <v>64</v>
      </c>
      <c r="D61" s="124" t="s">
        <v>176</v>
      </c>
      <c r="E61" s="151" t="s">
        <v>182</v>
      </c>
      <c r="F61" s="157"/>
      <c r="G61" s="121" t="s">
        <v>121</v>
      </c>
      <c r="H61" s="80">
        <v>60000</v>
      </c>
      <c r="I61" s="81">
        <v>15000</v>
      </c>
      <c r="J61" s="82">
        <f t="shared" si="3"/>
        <v>45000</v>
      </c>
      <c r="K61" s="117" t="str">
        <f t="shared" si="4"/>
        <v>90503100160180390244</v>
      </c>
      <c r="L61" s="83" t="str">
        <f t="shared" si="5"/>
        <v>90503100160180390244</v>
      </c>
    </row>
    <row r="62" spans="1:12" s="84" customFormat="1">
      <c r="A62" s="79" t="s">
        <v>120</v>
      </c>
      <c r="B62" s="78" t="s">
        <v>7</v>
      </c>
      <c r="C62" s="120" t="s">
        <v>64</v>
      </c>
      <c r="D62" s="124" t="s">
        <v>176</v>
      </c>
      <c r="E62" s="151" t="s">
        <v>186</v>
      </c>
      <c r="F62" s="157"/>
      <c r="G62" s="121" t="s">
        <v>121</v>
      </c>
      <c r="H62" s="80">
        <v>127587</v>
      </c>
      <c r="I62" s="81">
        <v>127587</v>
      </c>
      <c r="J62" s="82">
        <f t="shared" si="3"/>
        <v>0</v>
      </c>
      <c r="K62" s="117" t="str">
        <f t="shared" si="4"/>
        <v>90503109990070550244</v>
      </c>
      <c r="L62" s="83" t="str">
        <f t="shared" si="5"/>
        <v>90503109990070550244</v>
      </c>
    </row>
    <row r="63" spans="1:12" s="84" customFormat="1" ht="45">
      <c r="A63" s="79" t="s">
        <v>195</v>
      </c>
      <c r="B63" s="78" t="s">
        <v>7</v>
      </c>
      <c r="C63" s="120" t="s">
        <v>64</v>
      </c>
      <c r="D63" s="124" t="s">
        <v>191</v>
      </c>
      <c r="E63" s="151" t="s">
        <v>178</v>
      </c>
      <c r="F63" s="157"/>
      <c r="G63" s="121" t="s">
        <v>196</v>
      </c>
      <c r="H63" s="80">
        <v>322000</v>
      </c>
      <c r="I63" s="81">
        <v>306000</v>
      </c>
      <c r="J63" s="82">
        <f t="shared" si="3"/>
        <v>16000</v>
      </c>
      <c r="K63" s="117" t="str">
        <f t="shared" si="4"/>
        <v>90503140160129999123</v>
      </c>
      <c r="L63" s="83" t="str">
        <f t="shared" si="5"/>
        <v>90503140160129999123</v>
      </c>
    </row>
    <row r="64" spans="1:12" s="84" customFormat="1">
      <c r="A64" s="79" t="s">
        <v>120</v>
      </c>
      <c r="B64" s="78" t="s">
        <v>7</v>
      </c>
      <c r="C64" s="120" t="s">
        <v>64</v>
      </c>
      <c r="D64" s="124" t="s">
        <v>191</v>
      </c>
      <c r="E64" s="151" t="s">
        <v>178</v>
      </c>
      <c r="F64" s="157"/>
      <c r="G64" s="121" t="s">
        <v>121</v>
      </c>
      <c r="H64" s="80">
        <v>207000</v>
      </c>
      <c r="I64" s="81">
        <v>200862.68</v>
      </c>
      <c r="J64" s="82">
        <f t="shared" si="3"/>
        <v>6137.32</v>
      </c>
      <c r="K64" s="117" t="str">
        <f t="shared" si="4"/>
        <v>90503140160129999244</v>
      </c>
      <c r="L64" s="83" t="str">
        <f t="shared" si="5"/>
        <v>90503140160129999244</v>
      </c>
    </row>
    <row r="65" spans="1:12" s="84" customFormat="1" ht="45">
      <c r="A65" s="79" t="s">
        <v>195</v>
      </c>
      <c r="B65" s="78" t="s">
        <v>7</v>
      </c>
      <c r="C65" s="120" t="s">
        <v>64</v>
      </c>
      <c r="D65" s="124" t="s">
        <v>191</v>
      </c>
      <c r="E65" s="151" t="s">
        <v>200</v>
      </c>
      <c r="F65" s="157"/>
      <c r="G65" s="121" t="s">
        <v>196</v>
      </c>
      <c r="H65" s="80">
        <v>968800</v>
      </c>
      <c r="I65" s="81">
        <v>66000</v>
      </c>
      <c r="J65" s="82">
        <f t="shared" si="3"/>
        <v>902800</v>
      </c>
      <c r="K65" s="117" t="str">
        <f t="shared" si="4"/>
        <v>90503140160170520123</v>
      </c>
      <c r="L65" s="83" t="str">
        <f t="shared" si="5"/>
        <v>90503140160170520123</v>
      </c>
    </row>
    <row r="66" spans="1:12" s="84" customFormat="1" ht="22.5">
      <c r="A66" s="79" t="s">
        <v>118</v>
      </c>
      <c r="B66" s="78" t="s">
        <v>7</v>
      </c>
      <c r="C66" s="120" t="s">
        <v>64</v>
      </c>
      <c r="D66" s="124" t="s">
        <v>191</v>
      </c>
      <c r="E66" s="151" t="s">
        <v>200</v>
      </c>
      <c r="F66" s="157"/>
      <c r="G66" s="121" t="s">
        <v>119</v>
      </c>
      <c r="H66" s="80">
        <v>6650</v>
      </c>
      <c r="I66" s="81">
        <v>0</v>
      </c>
      <c r="J66" s="82">
        <f t="shared" si="3"/>
        <v>6650</v>
      </c>
      <c r="K66" s="117" t="str">
        <f t="shared" si="4"/>
        <v>90503140160170520242</v>
      </c>
      <c r="L66" s="83" t="str">
        <f t="shared" si="5"/>
        <v>90503140160170520242</v>
      </c>
    </row>
    <row r="67" spans="1:12" s="84" customFormat="1">
      <c r="A67" s="79" t="s">
        <v>120</v>
      </c>
      <c r="B67" s="78" t="s">
        <v>7</v>
      </c>
      <c r="C67" s="120" t="s">
        <v>64</v>
      </c>
      <c r="D67" s="124" t="s">
        <v>191</v>
      </c>
      <c r="E67" s="151" t="s">
        <v>200</v>
      </c>
      <c r="F67" s="157"/>
      <c r="G67" s="121" t="s">
        <v>121</v>
      </c>
      <c r="H67" s="80">
        <v>23450</v>
      </c>
      <c r="I67" s="81">
        <v>0</v>
      </c>
      <c r="J67" s="82">
        <f t="shared" si="3"/>
        <v>23450</v>
      </c>
      <c r="K67" s="117" t="str">
        <f t="shared" si="4"/>
        <v>90503140160170520244</v>
      </c>
      <c r="L67" s="83" t="str">
        <f t="shared" si="5"/>
        <v>90503140160170520244</v>
      </c>
    </row>
    <row r="68" spans="1:12" s="84" customFormat="1">
      <c r="A68" s="79" t="s">
        <v>120</v>
      </c>
      <c r="B68" s="78" t="s">
        <v>7</v>
      </c>
      <c r="C68" s="120" t="s">
        <v>64</v>
      </c>
      <c r="D68" s="124" t="s">
        <v>191</v>
      </c>
      <c r="E68" s="151" t="s">
        <v>206</v>
      </c>
      <c r="F68" s="157"/>
      <c r="G68" s="121" t="s">
        <v>121</v>
      </c>
      <c r="H68" s="80">
        <v>2000</v>
      </c>
      <c r="I68" s="81">
        <v>0</v>
      </c>
      <c r="J68" s="82">
        <f t="shared" si="3"/>
        <v>2000</v>
      </c>
      <c r="K68" s="117" t="str">
        <f t="shared" si="4"/>
        <v>90503140170120380244</v>
      </c>
      <c r="L68" s="83" t="str">
        <f t="shared" si="5"/>
        <v>90503140170120380244</v>
      </c>
    </row>
    <row r="69" spans="1:12" s="84" customFormat="1">
      <c r="A69" s="79" t="s">
        <v>120</v>
      </c>
      <c r="B69" s="78" t="s">
        <v>7</v>
      </c>
      <c r="C69" s="120" t="s">
        <v>64</v>
      </c>
      <c r="D69" s="124" t="s">
        <v>191</v>
      </c>
      <c r="E69" s="151" t="s">
        <v>210</v>
      </c>
      <c r="F69" s="157"/>
      <c r="G69" s="121" t="s">
        <v>121</v>
      </c>
      <c r="H69" s="80">
        <v>1000</v>
      </c>
      <c r="I69" s="81">
        <v>1000</v>
      </c>
      <c r="J69" s="82">
        <f t="shared" si="3"/>
        <v>0</v>
      </c>
      <c r="K69" s="117" t="str">
        <f t="shared" si="4"/>
        <v>90503149990029990244</v>
      </c>
      <c r="L69" s="83" t="str">
        <f t="shared" si="5"/>
        <v>90503149990029990244</v>
      </c>
    </row>
    <row r="70" spans="1:12" s="84" customFormat="1" ht="45">
      <c r="A70" s="79" t="s">
        <v>195</v>
      </c>
      <c r="B70" s="78" t="s">
        <v>7</v>
      </c>
      <c r="C70" s="120" t="s">
        <v>64</v>
      </c>
      <c r="D70" s="124" t="s">
        <v>191</v>
      </c>
      <c r="E70" s="151" t="s">
        <v>214</v>
      </c>
      <c r="F70" s="157"/>
      <c r="G70" s="121" t="s">
        <v>196</v>
      </c>
      <c r="H70" s="80">
        <v>870000</v>
      </c>
      <c r="I70" s="81">
        <v>264000</v>
      </c>
      <c r="J70" s="82">
        <f t="shared" si="3"/>
        <v>606000</v>
      </c>
      <c r="K70" s="117" t="str">
        <f t="shared" si="4"/>
        <v>90503149990080550123</v>
      </c>
      <c r="L70" s="83" t="str">
        <f t="shared" si="5"/>
        <v>90503149990080550123</v>
      </c>
    </row>
    <row r="71" spans="1:12" s="84" customFormat="1">
      <c r="A71" s="79" t="s">
        <v>120</v>
      </c>
      <c r="B71" s="78" t="s">
        <v>7</v>
      </c>
      <c r="C71" s="120" t="s">
        <v>64</v>
      </c>
      <c r="D71" s="124" t="s">
        <v>191</v>
      </c>
      <c r="E71" s="151" t="s">
        <v>214</v>
      </c>
      <c r="F71" s="157"/>
      <c r="G71" s="121" t="s">
        <v>121</v>
      </c>
      <c r="H71" s="80">
        <v>211440</v>
      </c>
      <c r="I71" s="81">
        <v>72000</v>
      </c>
      <c r="J71" s="82">
        <f t="shared" si="3"/>
        <v>139440</v>
      </c>
      <c r="K71" s="117" t="str">
        <f t="shared" si="4"/>
        <v>90503149990080550244</v>
      </c>
      <c r="L71" s="83" t="str">
        <f t="shared" si="5"/>
        <v>90503149990080550244</v>
      </c>
    </row>
    <row r="72" spans="1:12" s="84" customFormat="1">
      <c r="A72" s="79" t="s">
        <v>120</v>
      </c>
      <c r="B72" s="78" t="s">
        <v>7</v>
      </c>
      <c r="C72" s="120" t="s">
        <v>64</v>
      </c>
      <c r="D72" s="124" t="s">
        <v>224</v>
      </c>
      <c r="E72" s="151" t="s">
        <v>226</v>
      </c>
      <c r="F72" s="157"/>
      <c r="G72" s="121" t="s">
        <v>121</v>
      </c>
      <c r="H72" s="80">
        <v>19200</v>
      </c>
      <c r="I72" s="81">
        <v>0</v>
      </c>
      <c r="J72" s="82">
        <f t="shared" si="3"/>
        <v>19200</v>
      </c>
      <c r="K72" s="117" t="str">
        <f t="shared" si="4"/>
        <v>90504059990073880244</v>
      </c>
      <c r="L72" s="83" t="str">
        <f t="shared" si="5"/>
        <v>90504059990073880244</v>
      </c>
    </row>
    <row r="73" spans="1:12" s="84" customFormat="1">
      <c r="A73" s="79" t="s">
        <v>120</v>
      </c>
      <c r="B73" s="78" t="s">
        <v>7</v>
      </c>
      <c r="C73" s="120" t="s">
        <v>64</v>
      </c>
      <c r="D73" s="124" t="s">
        <v>231</v>
      </c>
      <c r="E73" s="151" t="s">
        <v>233</v>
      </c>
      <c r="F73" s="157"/>
      <c r="G73" s="121" t="s">
        <v>121</v>
      </c>
      <c r="H73" s="80">
        <v>133000</v>
      </c>
      <c r="I73" s="81">
        <v>57200</v>
      </c>
      <c r="J73" s="82">
        <f t="shared" si="3"/>
        <v>75800</v>
      </c>
      <c r="K73" s="117" t="str">
        <f t="shared" si="4"/>
        <v>90504090140180570244</v>
      </c>
      <c r="L73" s="83" t="str">
        <f t="shared" si="5"/>
        <v>90504090140180570244</v>
      </c>
    </row>
    <row r="74" spans="1:12" s="84" customFormat="1">
      <c r="A74" s="79" t="s">
        <v>120</v>
      </c>
      <c r="B74" s="78" t="s">
        <v>7</v>
      </c>
      <c r="C74" s="120" t="s">
        <v>64</v>
      </c>
      <c r="D74" s="124" t="s">
        <v>231</v>
      </c>
      <c r="E74" s="151" t="s">
        <v>237</v>
      </c>
      <c r="F74" s="157"/>
      <c r="G74" s="121" t="s">
        <v>121</v>
      </c>
      <c r="H74" s="80">
        <v>1663645.75</v>
      </c>
      <c r="I74" s="81">
        <v>148800</v>
      </c>
      <c r="J74" s="82">
        <f t="shared" si="3"/>
        <v>1514845.75</v>
      </c>
      <c r="K74" s="117" t="str">
        <f t="shared" si="4"/>
        <v>905040901401S0305244</v>
      </c>
      <c r="L74" s="83" t="str">
        <f t="shared" si="5"/>
        <v>905040901401S0305244</v>
      </c>
    </row>
    <row r="75" spans="1:12" s="84" customFormat="1">
      <c r="A75" s="79" t="s">
        <v>120</v>
      </c>
      <c r="B75" s="78" t="s">
        <v>7</v>
      </c>
      <c r="C75" s="120" t="s">
        <v>64</v>
      </c>
      <c r="D75" s="124" t="s">
        <v>242</v>
      </c>
      <c r="E75" s="151" t="s">
        <v>244</v>
      </c>
      <c r="F75" s="157"/>
      <c r="G75" s="121" t="s">
        <v>121</v>
      </c>
      <c r="H75" s="80">
        <v>3000</v>
      </c>
      <c r="I75" s="81">
        <v>0</v>
      </c>
      <c r="J75" s="82">
        <f t="shared" si="3"/>
        <v>3000</v>
      </c>
      <c r="K75" s="117" t="str">
        <f t="shared" si="4"/>
        <v>90504120180129990244</v>
      </c>
      <c r="L75" s="83" t="str">
        <f t="shared" si="5"/>
        <v>90504120180129990244</v>
      </c>
    </row>
    <row r="76" spans="1:12" s="84" customFormat="1">
      <c r="A76" s="79" t="s">
        <v>120</v>
      </c>
      <c r="B76" s="78" t="s">
        <v>7</v>
      </c>
      <c r="C76" s="120" t="s">
        <v>64</v>
      </c>
      <c r="D76" s="124" t="s">
        <v>252</v>
      </c>
      <c r="E76" s="151" t="s">
        <v>254</v>
      </c>
      <c r="F76" s="157"/>
      <c r="G76" s="121" t="s">
        <v>121</v>
      </c>
      <c r="H76" s="80">
        <v>94000</v>
      </c>
      <c r="I76" s="81">
        <v>39465.800000000003</v>
      </c>
      <c r="J76" s="82">
        <f t="shared" si="3"/>
        <v>54534.2</v>
      </c>
      <c r="K76" s="117" t="str">
        <f t="shared" si="4"/>
        <v>90505030110129990244</v>
      </c>
      <c r="L76" s="83" t="str">
        <f t="shared" si="5"/>
        <v>90505030110129990244</v>
      </c>
    </row>
    <row r="77" spans="1:12" s="84" customFormat="1" ht="22.5">
      <c r="A77" s="79" t="s">
        <v>130</v>
      </c>
      <c r="B77" s="78" t="s">
        <v>7</v>
      </c>
      <c r="C77" s="120" t="s">
        <v>64</v>
      </c>
      <c r="D77" s="124" t="s">
        <v>252</v>
      </c>
      <c r="E77" s="151" t="s">
        <v>254</v>
      </c>
      <c r="F77" s="157"/>
      <c r="G77" s="121" t="s">
        <v>131</v>
      </c>
      <c r="H77" s="80">
        <v>11000</v>
      </c>
      <c r="I77" s="81">
        <v>6277</v>
      </c>
      <c r="J77" s="82">
        <f t="shared" si="3"/>
        <v>4723</v>
      </c>
      <c r="K77" s="117" t="str">
        <f t="shared" si="4"/>
        <v>90505030110129990851</v>
      </c>
      <c r="L77" s="83" t="str">
        <f t="shared" si="5"/>
        <v>90505030110129990851</v>
      </c>
    </row>
    <row r="78" spans="1:12" s="84" customFormat="1">
      <c r="A78" s="79" t="s">
        <v>153</v>
      </c>
      <c r="B78" s="78" t="s">
        <v>7</v>
      </c>
      <c r="C78" s="120" t="s">
        <v>64</v>
      </c>
      <c r="D78" s="124" t="s">
        <v>252</v>
      </c>
      <c r="E78" s="151" t="s">
        <v>254</v>
      </c>
      <c r="F78" s="157"/>
      <c r="G78" s="121" t="s">
        <v>154</v>
      </c>
      <c r="H78" s="80">
        <v>4000</v>
      </c>
      <c r="I78" s="81">
        <v>0</v>
      </c>
      <c r="J78" s="82">
        <f t="shared" si="3"/>
        <v>4000</v>
      </c>
      <c r="K78" s="117" t="str">
        <f t="shared" si="4"/>
        <v>90505030110129990852</v>
      </c>
      <c r="L78" s="83" t="str">
        <f t="shared" si="5"/>
        <v>90505030110129990852</v>
      </c>
    </row>
    <row r="79" spans="1:12" s="84" customFormat="1">
      <c r="A79" s="79" t="s">
        <v>263</v>
      </c>
      <c r="B79" s="78" t="s">
        <v>7</v>
      </c>
      <c r="C79" s="120" t="s">
        <v>64</v>
      </c>
      <c r="D79" s="124" t="s">
        <v>252</v>
      </c>
      <c r="E79" s="151" t="s">
        <v>260</v>
      </c>
      <c r="F79" s="157"/>
      <c r="G79" s="121" t="s">
        <v>264</v>
      </c>
      <c r="H79" s="80">
        <v>197000</v>
      </c>
      <c r="I79" s="81">
        <v>93000</v>
      </c>
      <c r="J79" s="82">
        <f t="shared" si="3"/>
        <v>104000</v>
      </c>
      <c r="K79" s="117" t="str">
        <f t="shared" si="4"/>
        <v>90505030110281340540</v>
      </c>
      <c r="L79" s="83" t="str">
        <f t="shared" si="5"/>
        <v>90505030110281340540</v>
      </c>
    </row>
    <row r="80" spans="1:12" s="84" customFormat="1">
      <c r="A80" s="79" t="s">
        <v>120</v>
      </c>
      <c r="B80" s="78" t="s">
        <v>7</v>
      </c>
      <c r="C80" s="120" t="s">
        <v>64</v>
      </c>
      <c r="D80" s="124" t="s">
        <v>270</v>
      </c>
      <c r="E80" s="151" t="s">
        <v>272</v>
      </c>
      <c r="F80" s="157"/>
      <c r="G80" s="121" t="s">
        <v>121</v>
      </c>
      <c r="H80" s="80">
        <v>18700</v>
      </c>
      <c r="I80" s="81">
        <v>0</v>
      </c>
      <c r="J80" s="82">
        <f t="shared" si="3"/>
        <v>18700</v>
      </c>
      <c r="K80" s="117" t="str">
        <f t="shared" si="4"/>
        <v>9050605011G252690244</v>
      </c>
      <c r="L80" s="83" t="str">
        <f t="shared" si="5"/>
        <v>9050605011G252690244</v>
      </c>
    </row>
    <row r="81" spans="1:12" s="84" customFormat="1">
      <c r="A81" s="79" t="s">
        <v>263</v>
      </c>
      <c r="B81" s="78" t="s">
        <v>7</v>
      </c>
      <c r="C81" s="120" t="s">
        <v>64</v>
      </c>
      <c r="D81" s="124" t="s">
        <v>280</v>
      </c>
      <c r="E81" s="151" t="s">
        <v>282</v>
      </c>
      <c r="F81" s="157"/>
      <c r="G81" s="121" t="s">
        <v>264</v>
      </c>
      <c r="H81" s="80">
        <v>763000</v>
      </c>
      <c r="I81" s="81">
        <v>553200</v>
      </c>
      <c r="J81" s="82">
        <f t="shared" si="3"/>
        <v>209800</v>
      </c>
      <c r="K81" s="117" t="str">
        <f t="shared" si="4"/>
        <v>90508010120181690540</v>
      </c>
      <c r="L81" s="83" t="str">
        <f t="shared" si="5"/>
        <v>90508010120181690540</v>
      </c>
    </row>
    <row r="82" spans="1:12" s="84" customFormat="1">
      <c r="A82" s="79" t="s">
        <v>263</v>
      </c>
      <c r="B82" s="78" t="s">
        <v>7</v>
      </c>
      <c r="C82" s="120" t="s">
        <v>64</v>
      </c>
      <c r="D82" s="124" t="s">
        <v>280</v>
      </c>
      <c r="E82" s="151" t="s">
        <v>285</v>
      </c>
      <c r="F82" s="157"/>
      <c r="G82" s="121" t="s">
        <v>264</v>
      </c>
      <c r="H82" s="80">
        <v>11000</v>
      </c>
      <c r="I82" s="81">
        <v>3500</v>
      </c>
      <c r="J82" s="82">
        <f t="shared" si="3"/>
        <v>7500</v>
      </c>
      <c r="K82" s="117" t="str">
        <f t="shared" si="4"/>
        <v>90508010120282220540</v>
      </c>
      <c r="L82" s="83" t="str">
        <f t="shared" si="5"/>
        <v>90508010120282220540</v>
      </c>
    </row>
    <row r="83" spans="1:12" s="84" customFormat="1" ht="22.5">
      <c r="A83" s="79" t="s">
        <v>118</v>
      </c>
      <c r="B83" s="78" t="s">
        <v>7</v>
      </c>
      <c r="C83" s="120" t="s">
        <v>64</v>
      </c>
      <c r="D83" s="124" t="s">
        <v>289</v>
      </c>
      <c r="E83" s="151" t="s">
        <v>291</v>
      </c>
      <c r="F83" s="157"/>
      <c r="G83" s="121" t="s">
        <v>119</v>
      </c>
      <c r="H83" s="80">
        <v>7000</v>
      </c>
      <c r="I83" s="81">
        <v>4349.18</v>
      </c>
      <c r="J83" s="82">
        <f t="shared" si="3"/>
        <v>2650.82</v>
      </c>
      <c r="K83" s="117" t="str">
        <f t="shared" si="4"/>
        <v>90508040120100590242</v>
      </c>
      <c r="L83" s="83" t="str">
        <f t="shared" si="5"/>
        <v>90508040120100590242</v>
      </c>
    </row>
    <row r="84" spans="1:12" s="84" customFormat="1">
      <c r="A84" s="79" t="s">
        <v>120</v>
      </c>
      <c r="B84" s="78" t="s">
        <v>7</v>
      </c>
      <c r="C84" s="120" t="s">
        <v>64</v>
      </c>
      <c r="D84" s="124" t="s">
        <v>289</v>
      </c>
      <c r="E84" s="151" t="s">
        <v>291</v>
      </c>
      <c r="F84" s="157"/>
      <c r="G84" s="121" t="s">
        <v>121</v>
      </c>
      <c r="H84" s="80">
        <v>43000</v>
      </c>
      <c r="I84" s="81">
        <v>19758</v>
      </c>
      <c r="J84" s="82">
        <f t="shared" si="3"/>
        <v>23242</v>
      </c>
      <c r="K84" s="117" t="str">
        <f t="shared" si="4"/>
        <v>90508040120100590244</v>
      </c>
      <c r="L84" s="83" t="str">
        <f t="shared" si="5"/>
        <v>90508040120100590244</v>
      </c>
    </row>
    <row r="85" spans="1:12" s="84" customFormat="1">
      <c r="A85" s="79" t="s">
        <v>122</v>
      </c>
      <c r="B85" s="78" t="s">
        <v>7</v>
      </c>
      <c r="C85" s="120" t="s">
        <v>64</v>
      </c>
      <c r="D85" s="124" t="s">
        <v>289</v>
      </c>
      <c r="E85" s="151" t="s">
        <v>291</v>
      </c>
      <c r="F85" s="157"/>
      <c r="G85" s="121" t="s">
        <v>123</v>
      </c>
      <c r="H85" s="80">
        <v>111000</v>
      </c>
      <c r="I85" s="81">
        <v>81878.75</v>
      </c>
      <c r="J85" s="82">
        <f t="shared" si="3"/>
        <v>29121.25</v>
      </c>
      <c r="K85" s="117" t="str">
        <f t="shared" si="4"/>
        <v>90508040120100590247</v>
      </c>
      <c r="L85" s="83" t="str">
        <f t="shared" si="5"/>
        <v>90508040120100590247</v>
      </c>
    </row>
    <row r="86" spans="1:12" ht="5.25" hidden="1" customHeight="1" thickBot="1">
      <c r="A86" s="18"/>
      <c r="B86" s="30"/>
      <c r="C86" s="31"/>
      <c r="D86" s="31"/>
      <c r="E86" s="31"/>
      <c r="F86" s="31"/>
      <c r="G86" s="31"/>
      <c r="H86" s="47"/>
      <c r="I86" s="48"/>
      <c r="J86" s="53"/>
      <c r="K86" s="115"/>
    </row>
    <row r="87" spans="1:12" ht="13.5" thickBot="1">
      <c r="A87" s="26"/>
      <c r="B87" s="26"/>
      <c r="C87" s="22"/>
      <c r="D87" s="22"/>
      <c r="E87" s="22"/>
      <c r="F87" s="22"/>
      <c r="G87" s="22"/>
      <c r="H87" s="46"/>
      <c r="I87" s="46"/>
      <c r="J87" s="46"/>
      <c r="K87" s="46"/>
    </row>
    <row r="88" spans="1:12" ht="28.5" customHeight="1" thickBot="1">
      <c r="A88" s="41" t="s">
        <v>18</v>
      </c>
      <c r="B88" s="42">
        <v>450</v>
      </c>
      <c r="C88" s="212" t="s">
        <v>17</v>
      </c>
      <c r="D88" s="213"/>
      <c r="E88" s="213"/>
      <c r="F88" s="213"/>
      <c r="G88" s="214"/>
      <c r="H88" s="54">
        <f>0-H96</f>
        <v>-639000</v>
      </c>
      <c r="I88" s="54">
        <f>I15-I42</f>
        <v>-56200.89</v>
      </c>
      <c r="J88" s="92" t="s">
        <v>17</v>
      </c>
    </row>
    <row r="89" spans="1:12">
      <c r="A89" s="26"/>
      <c r="B89" s="146"/>
      <c r="C89" s="22"/>
      <c r="D89" s="22"/>
      <c r="E89" s="22"/>
      <c r="F89" s="22"/>
      <c r="G89" s="22"/>
      <c r="H89" s="22"/>
      <c r="I89" s="22"/>
      <c r="J89" s="22"/>
    </row>
    <row r="90" spans="1:12" ht="15">
      <c r="A90" s="178" t="s">
        <v>32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47"/>
    </row>
    <row r="91" spans="1:12">
      <c r="A91" s="8"/>
      <c r="B91" s="25"/>
      <c r="C91" s="9"/>
      <c r="D91" s="9"/>
      <c r="E91" s="9"/>
      <c r="F91" s="9"/>
      <c r="G91" s="9"/>
      <c r="H91" s="10"/>
      <c r="I91" s="10"/>
      <c r="J91" s="40" t="s">
        <v>27</v>
      </c>
      <c r="K91" s="40"/>
    </row>
    <row r="92" spans="1:12" ht="17.100000000000001" customHeight="1">
      <c r="A92" s="179" t="s">
        <v>39</v>
      </c>
      <c r="B92" s="179" t="s">
        <v>40</v>
      </c>
      <c r="C92" s="191" t="s">
        <v>45</v>
      </c>
      <c r="D92" s="192"/>
      <c r="E92" s="192"/>
      <c r="F92" s="192"/>
      <c r="G92" s="193"/>
      <c r="H92" s="179" t="s">
        <v>42</v>
      </c>
      <c r="I92" s="179" t="s">
        <v>23</v>
      </c>
      <c r="J92" s="179" t="s">
        <v>43</v>
      </c>
      <c r="K92" s="150"/>
    </row>
    <row r="93" spans="1:12" ht="17.100000000000001" customHeight="1">
      <c r="A93" s="180"/>
      <c r="B93" s="180"/>
      <c r="C93" s="194"/>
      <c r="D93" s="195"/>
      <c r="E93" s="195"/>
      <c r="F93" s="195"/>
      <c r="G93" s="196"/>
      <c r="H93" s="180"/>
      <c r="I93" s="180"/>
      <c r="J93" s="180"/>
      <c r="K93" s="150"/>
    </row>
    <row r="94" spans="1:12" ht="17.100000000000001" customHeight="1">
      <c r="A94" s="181"/>
      <c r="B94" s="181"/>
      <c r="C94" s="197"/>
      <c r="D94" s="198"/>
      <c r="E94" s="198"/>
      <c r="F94" s="198"/>
      <c r="G94" s="199"/>
      <c r="H94" s="181"/>
      <c r="I94" s="181"/>
      <c r="J94" s="181"/>
      <c r="K94" s="150"/>
    </row>
    <row r="95" spans="1:12" ht="13.5" thickBot="1">
      <c r="A95" s="70">
        <v>1</v>
      </c>
      <c r="B95" s="12">
        <v>2</v>
      </c>
      <c r="C95" s="200">
        <v>3</v>
      </c>
      <c r="D95" s="201"/>
      <c r="E95" s="201"/>
      <c r="F95" s="201"/>
      <c r="G95" s="202"/>
      <c r="H95" s="13" t="s">
        <v>2</v>
      </c>
      <c r="I95" s="13" t="s">
        <v>25</v>
      </c>
      <c r="J95" s="13" t="s">
        <v>26</v>
      </c>
      <c r="K95" s="114"/>
    </row>
    <row r="96" spans="1:12" ht="12.75" customHeight="1">
      <c r="A96" s="74" t="s">
        <v>33</v>
      </c>
      <c r="B96" s="38" t="s">
        <v>8</v>
      </c>
      <c r="C96" s="182" t="s">
        <v>17</v>
      </c>
      <c r="D96" s="183"/>
      <c r="E96" s="183"/>
      <c r="F96" s="183"/>
      <c r="G96" s="184"/>
      <c r="H96" s="66">
        <f>H98+H102+H106</f>
        <v>639000</v>
      </c>
      <c r="I96" s="66">
        <f>I98+I102+I106</f>
        <v>56200.89</v>
      </c>
      <c r="J96" s="127">
        <f>J98+J102+J106</f>
        <v>582799.11</v>
      </c>
    </row>
    <row r="97" spans="1:12" ht="12.75" customHeight="1">
      <c r="A97" s="75" t="s">
        <v>11</v>
      </c>
      <c r="B97" s="39"/>
      <c r="C97" s="206"/>
      <c r="D97" s="207"/>
      <c r="E97" s="207"/>
      <c r="F97" s="207"/>
      <c r="G97" s="208"/>
      <c r="H97" s="43"/>
      <c r="I97" s="44"/>
      <c r="J97" s="45"/>
    </row>
    <row r="98" spans="1:12" ht="12.75" customHeight="1">
      <c r="A98" s="74" t="s">
        <v>34</v>
      </c>
      <c r="B98" s="49" t="s">
        <v>12</v>
      </c>
      <c r="C98" s="209" t="s">
        <v>17</v>
      </c>
      <c r="D98" s="210"/>
      <c r="E98" s="210"/>
      <c r="F98" s="210"/>
      <c r="G98" s="211"/>
      <c r="H98" s="52">
        <v>0</v>
      </c>
      <c r="I98" s="52">
        <v>0</v>
      </c>
      <c r="J98" s="89">
        <v>0</v>
      </c>
    </row>
    <row r="99" spans="1:12" ht="12.75" customHeight="1">
      <c r="A99" s="75" t="s">
        <v>10</v>
      </c>
      <c r="B99" s="50"/>
      <c r="C99" s="160"/>
      <c r="D99" s="161"/>
      <c r="E99" s="161"/>
      <c r="F99" s="161"/>
      <c r="G99" s="162"/>
      <c r="H99" s="62"/>
      <c r="I99" s="63"/>
      <c r="J99" s="64"/>
    </row>
    <row r="100" spans="1:12" s="84" customFormat="1">
      <c r="A100" s="138"/>
      <c r="B100" s="139" t="s">
        <v>12</v>
      </c>
      <c r="C100" s="140"/>
      <c r="D100" s="168"/>
      <c r="E100" s="168"/>
      <c r="F100" s="168"/>
      <c r="G100" s="169"/>
      <c r="H100" s="141"/>
      <c r="I100" s="142"/>
      <c r="J100" s="143">
        <f>IF(IF(H100="",0,H100)=0,0,(IF(H100&gt;0,IF(I100&gt;H100,0,H100-I100),IF(I100&gt;H100,H100-I100,0))))</f>
        <v>0</v>
      </c>
      <c r="K100" s="144" t="str">
        <f>C100 &amp; D100 &amp; G100</f>
        <v/>
      </c>
      <c r="L100" s="145" t="str">
        <f>C100 &amp; D100 &amp; G100</f>
        <v/>
      </c>
    </row>
    <row r="101" spans="1:12" ht="12.75" hidden="1" customHeight="1">
      <c r="A101" s="76"/>
      <c r="B101" s="17"/>
      <c r="C101" s="14"/>
      <c r="D101" s="14"/>
      <c r="E101" s="14"/>
      <c r="F101" s="14"/>
      <c r="G101" s="14"/>
      <c r="H101" s="34"/>
      <c r="I101" s="35"/>
      <c r="J101" s="55"/>
      <c r="K101" s="116"/>
    </row>
    <row r="102" spans="1:12" ht="12.75" customHeight="1">
      <c r="A102" s="74" t="s">
        <v>35</v>
      </c>
      <c r="B102" s="50" t="s">
        <v>13</v>
      </c>
      <c r="C102" s="160" t="s">
        <v>17</v>
      </c>
      <c r="D102" s="161"/>
      <c r="E102" s="161"/>
      <c r="F102" s="161"/>
      <c r="G102" s="162"/>
      <c r="H102" s="52">
        <v>0</v>
      </c>
      <c r="I102" s="52">
        <v>0</v>
      </c>
      <c r="J102" s="90">
        <v>0</v>
      </c>
    </row>
    <row r="103" spans="1:12" ht="12.75" customHeight="1">
      <c r="A103" s="75" t="s">
        <v>10</v>
      </c>
      <c r="B103" s="50"/>
      <c r="C103" s="160"/>
      <c r="D103" s="161"/>
      <c r="E103" s="161"/>
      <c r="F103" s="161"/>
      <c r="G103" s="162"/>
      <c r="H103" s="62"/>
      <c r="I103" s="63"/>
      <c r="J103" s="64"/>
    </row>
    <row r="104" spans="1:12" s="84" customFormat="1">
      <c r="A104" s="138"/>
      <c r="B104" s="139" t="s">
        <v>13</v>
      </c>
      <c r="C104" s="140"/>
      <c r="D104" s="168"/>
      <c r="E104" s="168"/>
      <c r="F104" s="168"/>
      <c r="G104" s="169"/>
      <c r="H104" s="141"/>
      <c r="I104" s="142"/>
      <c r="J104" s="143">
        <f>IF(IF(H104="",0,H104)=0,0,(IF(H104&gt;0,IF(I104&gt;H104,0,H104-I104),IF(I104&gt;H104,H104-I104,0))))</f>
        <v>0</v>
      </c>
      <c r="K104" s="144" t="str">
        <f>C104 &amp; D104 &amp; G104</f>
        <v/>
      </c>
      <c r="L104" s="145" t="str">
        <f>C104 &amp; D104 &amp; G104</f>
        <v/>
      </c>
    </row>
    <row r="105" spans="1:12" ht="12.75" hidden="1" customHeight="1">
      <c r="A105" s="76"/>
      <c r="B105" s="16"/>
      <c r="C105" s="14"/>
      <c r="D105" s="14"/>
      <c r="E105" s="14"/>
      <c r="F105" s="14"/>
      <c r="G105" s="14"/>
      <c r="H105" s="34"/>
      <c r="I105" s="35"/>
      <c r="J105" s="55"/>
      <c r="K105" s="116"/>
    </row>
    <row r="106" spans="1:12" ht="12.75" customHeight="1">
      <c r="A106" s="74" t="s">
        <v>16</v>
      </c>
      <c r="B106" s="50" t="s">
        <v>9</v>
      </c>
      <c r="C106" s="165" t="s">
        <v>53</v>
      </c>
      <c r="D106" s="166"/>
      <c r="E106" s="166"/>
      <c r="F106" s="166"/>
      <c r="G106" s="167"/>
      <c r="H106" s="52">
        <v>639000</v>
      </c>
      <c r="I106" s="52">
        <v>56200.89</v>
      </c>
      <c r="J106" s="91">
        <f>IF(IF(H106="",0,H106)=0,0,(IF(H106&gt;0,IF(I106&gt;H106,0,H106-I106),IF(I106&gt;H106,H106-I106,0))))</f>
        <v>582799.11</v>
      </c>
    </row>
    <row r="107" spans="1:12" ht="22.5">
      <c r="A107" s="74" t="s">
        <v>54</v>
      </c>
      <c r="B107" s="50" t="s">
        <v>9</v>
      </c>
      <c r="C107" s="165" t="s">
        <v>55</v>
      </c>
      <c r="D107" s="166"/>
      <c r="E107" s="166"/>
      <c r="F107" s="166"/>
      <c r="G107" s="167"/>
      <c r="H107" s="52">
        <v>0</v>
      </c>
      <c r="I107" s="52">
        <v>0</v>
      </c>
      <c r="J107" s="91">
        <f>IF(IF(H107="",0,H107)=0,0,(IF(H107&gt;0,IF(I107&gt;H107,0,H107-I107),IF(I107&gt;H107,H107-I107,0))))</f>
        <v>0</v>
      </c>
    </row>
    <row r="108" spans="1:12" ht="35.25" customHeight="1">
      <c r="A108" s="74" t="s">
        <v>57</v>
      </c>
      <c r="B108" s="50" t="s">
        <v>9</v>
      </c>
      <c r="C108" s="165" t="s">
        <v>56</v>
      </c>
      <c r="D108" s="166"/>
      <c r="E108" s="166"/>
      <c r="F108" s="166"/>
      <c r="G108" s="167"/>
      <c r="H108" s="52">
        <v>0</v>
      </c>
      <c r="I108" s="52">
        <v>0</v>
      </c>
      <c r="J108" s="91">
        <f>IF(IF(H108="",0,H108)=0,0,(IF(H108&gt;0,IF(I108&gt;H108,0,H108-I108),IF(I108&gt;H108,H108-I108,0))))</f>
        <v>0</v>
      </c>
    </row>
    <row r="109" spans="1:12" ht="22.5">
      <c r="A109" s="94" t="s">
        <v>91</v>
      </c>
      <c r="B109" s="110" t="s">
        <v>14</v>
      </c>
      <c r="C109" s="122" t="s">
        <v>70</v>
      </c>
      <c r="D109" s="173" t="s">
        <v>90</v>
      </c>
      <c r="E109" s="173"/>
      <c r="F109" s="173"/>
      <c r="G109" s="174"/>
      <c r="H109" s="77">
        <v>-8792872.75</v>
      </c>
      <c r="I109" s="77">
        <v>-4160944.97</v>
      </c>
      <c r="J109" s="65" t="s">
        <v>17</v>
      </c>
      <c r="K109" s="106" t="str">
        <f>C109 &amp; D109 &amp; G109</f>
        <v>00001050201100000510</v>
      </c>
      <c r="L109" s="4" t="str">
        <f>C109 &amp; D109 &amp; G109</f>
        <v>00001050201100000510</v>
      </c>
    </row>
    <row r="110" spans="1:12" ht="22.5">
      <c r="A110" s="95" t="s">
        <v>79</v>
      </c>
      <c r="B110" s="110" t="s">
        <v>15</v>
      </c>
      <c r="C110" s="122" t="s">
        <v>70</v>
      </c>
      <c r="D110" s="173" t="s">
        <v>80</v>
      </c>
      <c r="E110" s="173"/>
      <c r="F110" s="173"/>
      <c r="G110" s="174"/>
      <c r="H110" s="97">
        <v>9431872.75</v>
      </c>
      <c r="I110" s="97">
        <v>4217145.8600000003</v>
      </c>
      <c r="J110" s="98" t="s">
        <v>17</v>
      </c>
      <c r="K110" s="105" t="str">
        <f>C110 &amp; D110 &amp; G110</f>
        <v>00001050201100000610</v>
      </c>
      <c r="L110" s="4" t="str">
        <f>C110 &amp; D110 &amp; G110</f>
        <v>00001050201100000610</v>
      </c>
    </row>
    <row r="111" spans="1:12">
      <c r="A111" s="26"/>
      <c r="B111" s="146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2">
      <c r="A112" s="26"/>
      <c r="B112" s="146"/>
      <c r="C112" s="22"/>
      <c r="D112" s="22"/>
      <c r="E112" s="22"/>
      <c r="F112" s="22"/>
      <c r="G112" s="22"/>
      <c r="H112" s="22"/>
      <c r="I112" s="22"/>
      <c r="J112" s="22"/>
      <c r="K112" s="93"/>
      <c r="L112" s="93"/>
    </row>
    <row r="113" spans="1:12" ht="21.75" customHeight="1">
      <c r="A113" s="24" t="s">
        <v>48</v>
      </c>
      <c r="B113" s="163"/>
      <c r="C113" s="163"/>
      <c r="D113" s="163"/>
      <c r="E113" s="146"/>
      <c r="F113" s="146"/>
      <c r="G113" s="22"/>
      <c r="H113" s="68" t="s">
        <v>50</v>
      </c>
      <c r="I113" s="148"/>
      <c r="J113" s="148"/>
      <c r="K113" s="93"/>
      <c r="L113" s="93"/>
    </row>
    <row r="114" spans="1:12">
      <c r="A114" s="149" t="s">
        <v>46</v>
      </c>
      <c r="B114" s="159" t="s">
        <v>47</v>
      </c>
      <c r="C114" s="159"/>
      <c r="D114" s="159"/>
      <c r="E114" s="146"/>
      <c r="F114" s="146"/>
      <c r="G114" s="22"/>
      <c r="H114" s="22"/>
      <c r="I114" s="69" t="s">
        <v>51</v>
      </c>
      <c r="J114" s="146" t="s">
        <v>47</v>
      </c>
      <c r="K114" s="93"/>
      <c r="L114" s="93"/>
    </row>
    <row r="115" spans="1:12">
      <c r="A115" s="149"/>
      <c r="B115" s="146"/>
      <c r="C115" s="22"/>
      <c r="D115" s="22"/>
      <c r="E115" s="22"/>
      <c r="F115" s="22"/>
      <c r="G115" s="22"/>
      <c r="H115" s="22"/>
      <c r="I115" s="22"/>
      <c r="J115" s="22"/>
      <c r="K115" s="93"/>
      <c r="L115" s="93"/>
    </row>
    <row r="116" spans="1:12" ht="21.75" customHeight="1">
      <c r="A116" s="149" t="s">
        <v>49</v>
      </c>
      <c r="B116" s="164"/>
      <c r="C116" s="164"/>
      <c r="D116" s="164"/>
      <c r="E116" s="119"/>
      <c r="F116" s="119"/>
      <c r="G116" s="22"/>
      <c r="H116" s="22"/>
      <c r="I116" s="22"/>
      <c r="J116" s="22"/>
      <c r="K116" s="93"/>
      <c r="L116" s="93"/>
    </row>
    <row r="117" spans="1:12">
      <c r="A117" s="149" t="s">
        <v>46</v>
      </c>
      <c r="B117" s="159" t="s">
        <v>47</v>
      </c>
      <c r="C117" s="159"/>
      <c r="D117" s="159"/>
      <c r="E117" s="146"/>
      <c r="F117" s="146"/>
      <c r="G117" s="22"/>
      <c r="H117" s="22"/>
      <c r="I117" s="22"/>
      <c r="J117" s="22"/>
      <c r="K117" s="93"/>
      <c r="L117" s="93"/>
    </row>
    <row r="118" spans="1:12">
      <c r="A118" s="149"/>
      <c r="B118" s="146"/>
      <c r="C118" s="22"/>
      <c r="D118" s="22"/>
      <c r="E118" s="22"/>
      <c r="F118" s="22"/>
      <c r="G118" s="22"/>
      <c r="H118" s="22"/>
      <c r="I118" s="22"/>
      <c r="J118" s="22"/>
      <c r="K118" s="93"/>
      <c r="L118" s="93"/>
    </row>
    <row r="119" spans="1:12">
      <c r="A119" s="149" t="s">
        <v>31</v>
      </c>
      <c r="B119" s="146"/>
      <c r="C119" s="22"/>
      <c r="D119" s="22"/>
      <c r="E119" s="22"/>
      <c r="F119" s="22"/>
      <c r="G119" s="22"/>
      <c r="H119" s="22"/>
      <c r="I119" s="22"/>
      <c r="J119" s="22"/>
      <c r="K119" s="93"/>
      <c r="L119" s="93"/>
    </row>
    <row r="120" spans="1:12">
      <c r="A120" s="26"/>
      <c r="B120" s="146"/>
      <c r="C120" s="22"/>
      <c r="D120" s="22"/>
      <c r="E120" s="22"/>
      <c r="F120" s="22"/>
      <c r="G120" s="22"/>
      <c r="H120" s="22"/>
      <c r="I120" s="22"/>
      <c r="J120" s="22"/>
      <c r="K120" s="93"/>
      <c r="L120" s="93"/>
    </row>
    <row r="121" spans="1:12">
      <c r="K121" s="93"/>
      <c r="L121" s="93"/>
    </row>
    <row r="122" spans="1:12">
      <c r="K122" s="93"/>
      <c r="L122" s="93"/>
    </row>
    <row r="123" spans="1:12">
      <c r="K123" s="93"/>
      <c r="L123" s="93"/>
    </row>
    <row r="124" spans="1:12">
      <c r="K124" s="93"/>
      <c r="L124" s="93"/>
    </row>
    <row r="125" spans="1:12">
      <c r="K125" s="93"/>
      <c r="L125" s="93"/>
    </row>
    <row r="126" spans="1:12">
      <c r="K126" s="93"/>
      <c r="L126" s="93"/>
    </row>
  </sheetData>
  <mergeCells count="110"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A92:A94"/>
    <mergeCell ref="B92:B94"/>
    <mergeCell ref="J92:J94"/>
    <mergeCell ref="C15:G15"/>
    <mergeCell ref="C16:G16"/>
    <mergeCell ref="C41:G41"/>
    <mergeCell ref="A90:J90"/>
    <mergeCell ref="C43:G43"/>
    <mergeCell ref="H38:H40"/>
    <mergeCell ref="B38:B40"/>
    <mergeCell ref="A36:J36"/>
    <mergeCell ref="J38:J40"/>
    <mergeCell ref="I38:I40"/>
    <mergeCell ref="A38:A40"/>
    <mergeCell ref="C42:G42"/>
    <mergeCell ref="C38:G40"/>
    <mergeCell ref="I92:I94"/>
    <mergeCell ref="C88:G88"/>
    <mergeCell ref="H92:H94"/>
    <mergeCell ref="C92:G94"/>
    <mergeCell ref="E44:F44"/>
    <mergeCell ref="B117:D117"/>
    <mergeCell ref="C99:G99"/>
    <mergeCell ref="C102:G102"/>
    <mergeCell ref="C103:G103"/>
    <mergeCell ref="B113:D113"/>
    <mergeCell ref="B116:D116"/>
    <mergeCell ref="C106:G106"/>
    <mergeCell ref="C108:G108"/>
    <mergeCell ref="D110:G110"/>
    <mergeCell ref="C95:G95"/>
    <mergeCell ref="C96:G96"/>
    <mergeCell ref="C97:G97"/>
    <mergeCell ref="C98:G98"/>
    <mergeCell ref="B114:D114"/>
    <mergeCell ref="C107:G107"/>
    <mergeCell ref="D100:G100"/>
    <mergeCell ref="D109:G109"/>
    <mergeCell ref="D104:G104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81:F81"/>
    <mergeCell ref="E82:F82"/>
    <mergeCell ref="E83:F83"/>
    <mergeCell ref="E84:F84"/>
    <mergeCell ref="E85:F85"/>
    <mergeCell ref="D17:G17"/>
    <mergeCell ref="D18:G18"/>
    <mergeCell ref="D19:G19"/>
    <mergeCell ref="D20:G20"/>
    <mergeCell ref="D21:G21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D28:G28"/>
    <mergeCell ref="D29:G29"/>
    <mergeCell ref="D30:G30"/>
    <mergeCell ref="D31:G31"/>
    <mergeCell ref="D32:G32"/>
    <mergeCell ref="D33:G33"/>
    <mergeCell ref="D22:G22"/>
    <mergeCell ref="D23:G23"/>
    <mergeCell ref="D24:G24"/>
    <mergeCell ref="D25:G25"/>
    <mergeCell ref="D26:G26"/>
    <mergeCell ref="D27:G27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2022-09-07T07:39:21Z</dcterms:modified>
</cp:coreProperties>
</file>